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11430" yWindow="0" windowWidth="11715" windowHeight="12330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  <definedName name="_xlnm.Print_Area" localSheetId="2">COG!$A$1:$G$89</definedName>
  </definedNames>
  <calcPr calcId="152511"/>
</workbook>
</file>

<file path=xl/calcChain.xml><?xml version="1.0" encoding="utf-8"?>
<calcChain xmlns="http://schemas.openxmlformats.org/spreadsheetml/2006/main">
  <c r="D21" i="4" l="1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22" i="4" l="1"/>
  <c r="G22" i="4" s="1"/>
  <c r="F58" i="4" l="1"/>
  <c r="E58" i="4"/>
  <c r="C58" i="4"/>
  <c r="B58" i="4"/>
  <c r="D56" i="4"/>
  <c r="G56" i="4" s="1"/>
  <c r="D52" i="4"/>
  <c r="G52" i="4" s="1"/>
  <c r="D54" i="4"/>
  <c r="G54" i="4" s="1"/>
  <c r="D50" i="4"/>
  <c r="G50" i="4" s="1"/>
  <c r="D48" i="4"/>
  <c r="G48" i="4" s="1"/>
  <c r="D46" i="4"/>
  <c r="G46" i="4" s="1"/>
  <c r="D44" i="4"/>
  <c r="G44" i="4" s="1"/>
  <c r="D42" i="4"/>
  <c r="G42" i="4" s="1"/>
  <c r="F35" i="4"/>
  <c r="E35" i="4"/>
  <c r="D33" i="4"/>
  <c r="G33" i="4" s="1"/>
  <c r="D32" i="4"/>
  <c r="G32" i="4" s="1"/>
  <c r="D31" i="4"/>
  <c r="G31" i="4" s="1"/>
  <c r="D30" i="4"/>
  <c r="G30" i="4" s="1"/>
  <c r="C35" i="4"/>
  <c r="B3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23" i="4"/>
  <c r="E23" i="4"/>
  <c r="C23" i="4"/>
  <c r="B23" i="4"/>
  <c r="G58" i="4" l="1"/>
  <c r="D58" i="4"/>
  <c r="G35" i="4"/>
  <c r="D35" i="4"/>
  <c r="G23" i="4"/>
  <c r="D2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<sst xmlns="http://schemas.openxmlformats.org/spreadsheetml/2006/main" count="218" uniqueCount="153">
  <si>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</si>
  <si>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</si>
  <si>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</si>
  <si>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</si>
  <si>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</si>
  <si>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</si>
  <si>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</si>
  <si>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</si>
  <si>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</si>
  <si>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</si>
  <si>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</si>
  <si>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</si>
  <si>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</si>
  <si>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</si>
  <si>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</si>
  <si>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</si>
  <si>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</si>
  <si>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</si>
  <si>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</si>
  <si>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</si>
  <si>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</si>
  <si>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</si>
  <si>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</si>
  <si>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</si>
  <si>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</si>
  <si>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</si>
  <si>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</si>
  <si>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</si>
  <si>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</si>
  <si>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</si>
  <si>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</si>
  <si>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</si>
  <si>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</si>
  <si>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</si>
  <si>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</si>
  <si>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</si>
  <si>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</si>
  <si>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</si>
  <si>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</si>
  <si>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</si>
  <si>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</si>
  <si>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</si>
  <si>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</si>
  <si>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</si>
  <si>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</si>
  <si>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</si>
  <si>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</si>
  <si>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</si>
  <si>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</si>
  <si>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</si>
  <si>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</si>
  <si>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</si>
  <si>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</si>
  <si>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</si>
  <si>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</si>
  <si>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</si>
  <si>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</si>
  <si>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</si>
  <si>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</si>
  <si>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</si>
  <si>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</si>
  <si>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</si>
  <si>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</si>
  <si>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</si>
  <si>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</si>
  <si>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</si>
  <si>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</si>
  <si>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</si>
  <si>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</si>
  <si>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</si>
  <si>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</si>
  <si>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</si>
  <si>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</si>
  <si>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</si>
  <si>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</si>
  <si>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</si>
  <si>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</si>
  <si>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</si>
  <si>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</si>
  <si>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</si>
  <si>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</si>
  <si>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</si>
  <si>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</si>
  <si>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</si>
  <si>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</si>
  <si>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</si>
  <si>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</si>
  <si>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</si>
  <si>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</si>
  <si>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</si>
  <si>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</si>
  <si>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</si>
  <si>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</si>
  <si>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</si>
  <si>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</si>
  <si>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</si>
  <si>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</si>
  <si>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</si>
  <si>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</si>
  <si>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</si>
  <si>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</si>
  <si>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</si>
  <si>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</si>
  <si>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</si>
  <si>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</si>
  <si>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</si>
  <si>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</si>
  <si>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</si>
  <si>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</si>
  <si>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</si>
  <si>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</si>
  <si>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</si>
  <si>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</si>
  <si>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</si>
  <si>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</si>
  <si>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</si>
  <si>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</si>
  <si>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</si>
  <si>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</si>
  <si>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</si>
  <si>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</si>
  <si>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</si>
  <si>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</si>
  <si>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</si>
  <si>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</si>
  <si>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</si>
  <si>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</si>
  <si>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</si>
  <si>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Atarjea, Gto.
Estado Analítico del Ejercicio del Presupuesto de Egresos
Clasificación por Objeto del Gasto (Capítulo y Concepto)
Del 1 de Enero al 31 de Marzo de 2025
(Cifras en Pesos)</t>
  </si>
  <si>
    <t>Municipio de Atarjea, Gto.
Estado Analítico del Ejercicio del Presupuesto de Egresos
Clasificación Económica (por Tipo de Gasto)
Del 1 de Enero al 31 de Marzo de 2025
(Cifras en Pesos)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</si>
  <si>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</si>
  <si>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</si>
  <si>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</si>
  <si>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</si>
  <si>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</si>
  <si>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</si>
  <si>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</si>
  <si>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31111M050020000 PRESIDENCIA MUNICIPAL</t>
  </si>
  <si>
    <t>31111M050026000 PROCURADURIA AUXILIAR EN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</si>
  <si>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</si>
  <si>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</si>
  <si>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</si>
  <si>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</si>
  <si>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</si>
  <si>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</si>
  <si>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</si>
  <si>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</si>
  <si>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Municipio de Atarjea, Gto.
Estado Analítico del Ejercicio del Presupuesto de Egresos
Clasificación Administrativa
Del 1 de Enero al 31 de Marzo de 2025
(Cifras en Pesos)</t>
  </si>
  <si>
    <t>Municipio de Atarjea, Gto.
Estado Analítico del Ejercicio del Presupuesto de Egresos
Clasificación Funcional (Finalidad y Función)
Del 1 de Enero al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</si>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</sst>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6">
    <xf numFmtId="0" fontId="0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3" fontId="7" fillId="0" borderId="11" xfId="0" applyNumberFormat="1" applyFont="1" applyBorder="1" applyProtection="1">
      <protection locked="0"/>
    </xf>
    <xf numFmtId="3" fontId="7" fillId="0" borderId="10" xfId="0" applyNumberFormat="1" applyFont="1" applyBorder="1" applyProtection="1">
      <protection locked="0"/>
    </xf>
    <xf numFmtId="0" fontId="7" fillId="0" borderId="4" xfId="0" applyFont="1" applyBorder="1" applyAlignment="1" applyProtection="1">
      <alignment horizontal="center"/>
      <protection locked="0"/>
    </xf>
    <xf numFmtId="3" fontId="9" fillId="0" borderId="10" xfId="0" applyNumberFormat="1" applyFont="1" applyBorder="1" applyProtection="1">
      <protection locked="0"/>
    </xf>
    <xf numFmtId="0" fontId="7" fillId="0" borderId="11" xfId="9" applyFont="1" applyBorder="1" applyAlignment="1">
      <alignment horizontal="center" vertical="center" wrapText="1"/>
    </xf>
    <xf numFmtId="0" fontId="7" fillId="0" borderId="0" xfId="9" applyFont="1" applyAlignment="1">
      <alignment vertical="center"/>
    </xf>
    <xf numFmtId="4" fontId="7" fillId="2" borderId="5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vertical="center" wrapText="1"/>
      <protection locked="0"/>
    </xf>
    <xf numFmtId="3" fontId="7" fillId="0" borderId="5" xfId="0" applyNumberFormat="1" applyFont="1" applyBorder="1" applyProtection="1">
      <protection locked="0"/>
    </xf>
    <xf numFmtId="0" fontId="7" fillId="0" borderId="0" xfId="0" applyFont="1"/>
    <xf numFmtId="0" fontId="7" fillId="2" borderId="2" xfId="9" applyFont="1" applyFill="1" applyBorder="1" applyAlignment="1">
      <alignment vertical="center"/>
    </xf>
    <xf numFmtId="0" fontId="8" fillId="0" borderId="0" xfId="0" applyFont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8" fillId="0" borderId="0" xfId="0" applyFont="1"/>
    <xf numFmtId="3" fontId="9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7" fillId="0" borderId="3" xfId="0" applyFont="1" applyBorder="1"/>
    <xf numFmtId="0" fontId="7" fillId="2" borderId="7" xfId="9" applyFont="1" applyFill="1" applyBorder="1" applyAlignment="1" applyProtection="1">
      <alignment vertical="center" wrapText="1"/>
      <protection locked="0"/>
    </xf>
    <xf numFmtId="0" fontId="9" fillId="0" borderId="4" xfId="0" applyFont="1" applyBorder="1"/>
    <xf numFmtId="0" fontId="8" fillId="0" borderId="0" xfId="0" applyFont="1" applyProtection="1"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/>
    </xf>
    <xf numFmtId="0" fontId="8" fillId="0" borderId="0" xfId="0" applyFont="1" applyAlignment="1" applyProtection="1">
      <protection locked="0"/>
    </xf>
    <xf numFmtId="0" fontId="7" fillId="0" borderId="1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/>
    </xf>
    <xf numFmtId="3" fontId="7" fillId="0" borderId="9" xfId="0" applyNumberFormat="1" applyFont="1" applyBorder="1" applyProtection="1">
      <protection locked="0"/>
    </xf>
    <xf numFmtId="0" fontId="9" fillId="0" borderId="4" xfId="0" applyFont="1" applyBorder="1" applyAlignment="1">
      <alignment horizontal="left" indent="1"/>
    </xf>
    <xf numFmtId="0" fontId="9" fillId="0" borderId="0" xfId="0" applyFont="1" applyAlignment="1">
      <alignment horizontal="left" wrapText="1" indent="1"/>
    </xf>
    <xf numFmtId="0" fontId="9" fillId="0" borderId="0" xfId="0" applyFont="1" applyAlignment="1">
      <alignment horizontal="left" indent="1"/>
    </xf>
    <xf numFmtId="4" fontId="9" fillId="0" borderId="9" xfId="9" applyNumberFormat="1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left" indent="1"/>
      <protection locked="0"/>
    </xf>
    <xf numFmtId="0" fontId="8" fillId="0" borderId="0" xfId="0" applyFont="1" applyAlignment="1" applyProtection="1">
      <alignment horizontal="left" indent="1"/>
      <protection locked="0"/>
    </xf>
    <xf numFmtId="0" fontId="8" fillId="0" borderId="0" xfId="0" applyFont="1" applyAlignment="1" applyProtection="1">
      <alignment horizontal="left" wrapText="1" indent="1"/>
      <protection locked="0"/>
    </xf>
    <xf numFmtId="0" fontId="9" fillId="0" borderId="2" xfId="9" applyFont="1" applyBorder="1" applyAlignment="1">
      <alignment horizontal="left" vertical="center" indent="1"/>
    </xf>
    <xf numFmtId="0" fontId="0" fillId="0" borderId="0" xfId="0"/>
    <xf numFmtId="0" fontId="8" fillId="0" borderId="0" xfId="0" applyFont="1" applyAlignment="1" applyProtection="1">
      <alignment horizontal="center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  <protection locked="0"/>
    </xf>
  </cellXfs>
  <cellStyles count="56">
    <cellStyle name="Euro" xfId="1"/>
    <cellStyle name="Millares 2" xfId="2"/>
    <cellStyle name="Millares 2 2" xfId="3"/>
    <cellStyle name="Millares 2 2 2" xfId="49"/>
    <cellStyle name="Millares 2 2 3" xfId="41"/>
    <cellStyle name="Millares 2 2 4" xfId="33"/>
    <cellStyle name="Millares 2 2 5" xfId="25"/>
    <cellStyle name="Millares 2 2 6" xfId="17"/>
    <cellStyle name="Millares 2 3" xfId="4"/>
    <cellStyle name="Millares 2 3 2" xfId="50"/>
    <cellStyle name="Millares 2 3 3" xfId="42"/>
    <cellStyle name="Millares 2 3 4" xfId="34"/>
    <cellStyle name="Millares 2 3 5" xfId="26"/>
    <cellStyle name="Millares 2 3 6" xfId="18"/>
    <cellStyle name="Millares 2 4" xfId="48"/>
    <cellStyle name="Millares 2 5" xfId="40"/>
    <cellStyle name="Millares 2 6" xfId="32"/>
    <cellStyle name="Millares 2 7" xfId="24"/>
    <cellStyle name="Millares 2 8" xfId="16"/>
    <cellStyle name="Millares 3" xfId="5"/>
    <cellStyle name="Millares 3 2" xfId="51"/>
    <cellStyle name="Millares 3 3" xfId="43"/>
    <cellStyle name="Millares 3 4" xfId="35"/>
    <cellStyle name="Millares 3 5" xfId="27"/>
    <cellStyle name="Millares 3 6" xfId="19"/>
    <cellStyle name="Moneda 2" xfId="6"/>
    <cellStyle name="Moneda 2 2" xfId="52"/>
    <cellStyle name="Moneda 2 3" xfId="44"/>
    <cellStyle name="Moneda 2 4" xfId="36"/>
    <cellStyle name="Moneda 2 5" xfId="28"/>
    <cellStyle name="Moneda 2 6" xfId="20"/>
    <cellStyle name="Normal" xfId="0" builtinId="0"/>
    <cellStyle name="Normal 2" xfId="7"/>
    <cellStyle name="Normal 2 2" xfId="8"/>
    <cellStyle name="Normal 2 3" xfId="53"/>
    <cellStyle name="Normal 2 4" xfId="45"/>
    <cellStyle name="Normal 2 5" xfId="37"/>
    <cellStyle name="Normal 2 6" xfId="29"/>
    <cellStyle name="Normal 2 7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5"/>
    <cellStyle name="Normal 6 2 3" xfId="47"/>
    <cellStyle name="Normal 6 2 4" xfId="39"/>
    <cellStyle name="Normal 6 2 5" xfId="31"/>
    <cellStyle name="Normal 6 2 6" xfId="23"/>
    <cellStyle name="Normal 6 3" xfId="54"/>
    <cellStyle name="Normal 6 4" xfId="46"/>
    <cellStyle name="Normal 6 5" xfId="38"/>
    <cellStyle name="Normal 6 6" xfId="30"/>
    <cellStyle name="Normal 6 7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1</xdr:row>
      <xdr:rowOff>38100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586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771525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717550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17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3"/>
  <sheetViews>
    <sheetView showGridLines="0" view="pageBreakPreview" zoomScale="115" zoomScaleNormal="100" zoomScaleSheetLayoutView="115" workbookViewId="0">
      <selection activeCell="A16" sqref="A16"/>
    </sheetView>
  </sheetViews>
  <sheetFormatPr baseColWidth="10" defaultColWidth="12" defaultRowHeight="14.25" x14ac:dyDescent="0.2"/>
  <cols>
    <col min="1" max="1" width="80.5" style="22" customWidth="1"/>
    <col min="2" max="7" width="18.33203125" style="22" customWidth="1"/>
    <col min="8" max="16384" width="12" style="22"/>
  </cols>
  <sheetData>
    <row r="1" spans="1:7" ht="57" customHeight="1" x14ac:dyDescent="0.2">
      <c r="A1" s="42" t="s">
        <v>147</v>
      </c>
      <c r="B1" s="43"/>
      <c r="C1" s="43"/>
      <c r="D1" s="43"/>
      <c r="E1" s="43"/>
      <c r="F1" s="43"/>
      <c r="G1" s="44"/>
    </row>
    <row r="2" spans="1:7" ht="15" x14ac:dyDescent="0.2">
      <c r="A2" s="12"/>
      <c r="B2" s="17"/>
      <c r="C2" s="20"/>
      <c r="D2" s="23" t="s">
        <v>56</v>
      </c>
      <c r="E2" s="20"/>
      <c r="F2" s="9"/>
      <c r="G2" s="40" t="s">
        <v>55</v>
      </c>
    </row>
    <row r="3" spans="1:7" ht="24.95" customHeight="1" x14ac:dyDescent="0.2">
      <c r="A3" s="8" t="s">
        <v>50</v>
      </c>
      <c r="B3" s="7" t="s">
        <v>51</v>
      </c>
      <c r="C3" s="7" t="s">
        <v>114</v>
      </c>
      <c r="D3" s="7" t="s">
        <v>52</v>
      </c>
      <c r="E3" s="7" t="s">
        <v>53</v>
      </c>
      <c r="F3" s="7" t="s">
        <v>54</v>
      </c>
      <c r="G3" s="41"/>
    </row>
    <row r="4" spans="1:7" x14ac:dyDescent="0.2">
      <c r="A4" s="37"/>
      <c r="B4" s="33"/>
      <c r="C4" s="33"/>
      <c r="D4" s="33"/>
      <c r="E4" s="33"/>
      <c r="F4" s="33"/>
      <c r="G4" s="33"/>
    </row>
    <row r="5" spans="1:7" x14ac:dyDescent="0.2">
      <c r="A5" s="34" t="s">
        <v>130</v>
      </c>
      <c r="B5" s="16">
        <v>3161382.76</v>
      </c>
      <c r="C5" s="16">
        <v>0</v>
      </c>
      <c r="D5" s="16">
        <f>B5+C5</f>
        <v>3161382.76</v>
      </c>
      <c r="E5" s="16">
        <v>704776.14</v>
      </c>
      <c r="F5" s="16">
        <v>704776.14</v>
      </c>
      <c r="G5" s="16">
        <f>D5-E5</f>
        <v>2456606.6199999996</v>
      </c>
    </row>
    <row r="6" spans="1:7" x14ac:dyDescent="0.2">
      <c r="A6" s="34" t="s">
        <v>131</v>
      </c>
      <c r="B6" s="16">
        <v>30398906.789999999</v>
      </c>
      <c r="C6" s="16">
        <v>14468515.99</v>
      </c>
      <c r="D6" s="16">
        <f t="shared" ref="D6:D11" si="0">B6+C6</f>
        <v>44867422.780000001</v>
      </c>
      <c r="E6" s="16">
        <v>6516498.6500000004</v>
      </c>
      <c r="F6" s="16">
        <v>6516498.6500000004</v>
      </c>
      <c r="G6" s="16">
        <f t="shared" ref="G6:G11" si="1">D6-E6</f>
        <v>38350924.130000003</v>
      </c>
    </row>
    <row r="7" spans="1:7" x14ac:dyDescent="0.2">
      <c r="A7" s="34" t="s">
        <v>132</v>
      </c>
      <c r="B7" s="16">
        <v>2340116.12</v>
      </c>
      <c r="C7" s="16">
        <v>39360</v>
      </c>
      <c r="D7" s="16">
        <f t="shared" si="0"/>
        <v>2379476.12</v>
      </c>
      <c r="E7" s="16">
        <v>337416.74</v>
      </c>
      <c r="F7" s="16">
        <v>337416.74</v>
      </c>
      <c r="G7" s="16">
        <f t="shared" si="1"/>
        <v>2042059.3800000001</v>
      </c>
    </row>
    <row r="8" spans="1:7" x14ac:dyDescent="0.2">
      <c r="A8" s="34" t="s">
        <v>133</v>
      </c>
      <c r="B8" s="16">
        <v>495221.97</v>
      </c>
      <c r="C8" s="16">
        <v>0</v>
      </c>
      <c r="D8" s="16">
        <f t="shared" si="0"/>
        <v>495221.97</v>
      </c>
      <c r="E8" s="16">
        <v>94530.72</v>
      </c>
      <c r="F8" s="16">
        <v>94530.72</v>
      </c>
      <c r="G8" s="16">
        <f t="shared" si="1"/>
        <v>400691.25</v>
      </c>
    </row>
    <row r="9" spans="1:7" x14ac:dyDescent="0.2">
      <c r="A9" s="34" t="s">
        <v>134</v>
      </c>
      <c r="B9" s="16">
        <v>438709.61</v>
      </c>
      <c r="C9" s="16">
        <v>0</v>
      </c>
      <c r="D9" s="16">
        <f t="shared" si="0"/>
        <v>438709.61</v>
      </c>
      <c r="E9" s="16">
        <v>41414.230000000003</v>
      </c>
      <c r="F9" s="16">
        <v>41414.230000000003</v>
      </c>
      <c r="G9" s="16">
        <f t="shared" si="1"/>
        <v>397295.38</v>
      </c>
    </row>
    <row r="10" spans="1:7" x14ac:dyDescent="0.2">
      <c r="A10" s="34" t="s">
        <v>135</v>
      </c>
      <c r="B10" s="16">
        <v>550399.30000000005</v>
      </c>
      <c r="C10" s="16">
        <v>0</v>
      </c>
      <c r="D10" s="16">
        <f t="shared" si="0"/>
        <v>550399.30000000005</v>
      </c>
      <c r="E10" s="16">
        <v>54027.27</v>
      </c>
      <c r="F10" s="16">
        <v>54027.27</v>
      </c>
      <c r="G10" s="16">
        <f t="shared" si="1"/>
        <v>496372.03</v>
      </c>
    </row>
    <row r="11" spans="1:7" x14ac:dyDescent="0.2">
      <c r="A11" s="34" t="s">
        <v>136</v>
      </c>
      <c r="B11" s="16">
        <v>316630.84999999998</v>
      </c>
      <c r="C11" s="16">
        <v>0</v>
      </c>
      <c r="D11" s="16">
        <f t="shared" si="0"/>
        <v>316630.84999999998</v>
      </c>
      <c r="E11" s="16">
        <v>25229.17</v>
      </c>
      <c r="F11" s="16">
        <v>25229.17</v>
      </c>
      <c r="G11" s="16">
        <f t="shared" si="1"/>
        <v>291401.68</v>
      </c>
    </row>
    <row r="12" spans="1:7" x14ac:dyDescent="0.2">
      <c r="A12" s="34" t="s">
        <v>137</v>
      </c>
      <c r="B12" s="16">
        <v>11213845.01</v>
      </c>
      <c r="C12" s="16">
        <v>8757680.3100000005</v>
      </c>
      <c r="D12" s="16">
        <f t="shared" ref="D12" si="2">B12+C12</f>
        <v>19971525.32</v>
      </c>
      <c r="E12" s="16">
        <v>3769129.96</v>
      </c>
      <c r="F12" s="16">
        <v>3769129.96</v>
      </c>
      <c r="G12" s="16">
        <f t="shared" ref="G12" si="3">D12-E12</f>
        <v>16202395.359999999</v>
      </c>
    </row>
    <row r="13" spans="1:7" x14ac:dyDescent="0.2">
      <c r="A13" s="34" t="s">
        <v>138</v>
      </c>
      <c r="B13" s="16">
        <v>522631.89</v>
      </c>
      <c r="C13" s="16">
        <v>0</v>
      </c>
      <c r="D13" s="16">
        <f t="shared" ref="D13" si="4">B13+C13</f>
        <v>522631.89</v>
      </c>
      <c r="E13" s="16">
        <v>117759.61</v>
      </c>
      <c r="F13" s="16">
        <v>117759.61</v>
      </c>
      <c r="G13" s="16">
        <f t="shared" ref="G13" si="5">D13-E13</f>
        <v>404872.28</v>
      </c>
    </row>
    <row r="14" spans="1:7" x14ac:dyDescent="0.2">
      <c r="A14" s="34" t="s">
        <v>139</v>
      </c>
      <c r="B14" s="16">
        <v>1070023.8999999999</v>
      </c>
      <c r="C14" s="16">
        <v>0</v>
      </c>
      <c r="D14" s="16">
        <f t="shared" ref="D14" si="6">B14+C14</f>
        <v>1070023.8999999999</v>
      </c>
      <c r="E14" s="16">
        <v>237091.36</v>
      </c>
      <c r="F14" s="16">
        <v>237091.36</v>
      </c>
      <c r="G14" s="16">
        <f t="shared" ref="G14" si="7">D14-E14</f>
        <v>832932.53999999992</v>
      </c>
    </row>
    <row r="15" spans="1:7" x14ac:dyDescent="0.2">
      <c r="A15" s="34" t="s">
        <v>140</v>
      </c>
      <c r="B15" s="16">
        <v>2093581.57</v>
      </c>
      <c r="C15" s="16">
        <v>40000</v>
      </c>
      <c r="D15" s="16">
        <f t="shared" ref="D15" si="8">B15+C15</f>
        <v>2133581.5700000003</v>
      </c>
      <c r="E15" s="16">
        <v>376927.86</v>
      </c>
      <c r="F15" s="16">
        <v>376927.86</v>
      </c>
      <c r="G15" s="16">
        <f t="shared" ref="G15" si="9">D15-E15</f>
        <v>1756653.7100000004</v>
      </c>
    </row>
    <row r="16" spans="1:7" x14ac:dyDescent="0.2">
      <c r="A16" s="34" t="s">
        <v>141</v>
      </c>
      <c r="B16" s="16">
        <v>18825339.27</v>
      </c>
      <c r="C16" s="16">
        <v>1841698.83</v>
      </c>
      <c r="D16" s="16">
        <f t="shared" ref="D16" si="10">B16+C16</f>
        <v>20667038.100000001</v>
      </c>
      <c r="E16" s="16">
        <v>4881507.58</v>
      </c>
      <c r="F16" s="16">
        <v>4881507.58</v>
      </c>
      <c r="G16" s="16">
        <f t="shared" ref="G16" si="11">D16-E16</f>
        <v>15785530.520000001</v>
      </c>
    </row>
    <row r="17" spans="1:7" x14ac:dyDescent="0.2">
      <c r="A17" s="34" t="s">
        <v>142</v>
      </c>
      <c r="B17" s="16">
        <v>1558542.47</v>
      </c>
      <c r="C17" s="16">
        <v>40000</v>
      </c>
      <c r="D17" s="16">
        <f t="shared" ref="D17" si="12">B17+C17</f>
        <v>1598542.47</v>
      </c>
      <c r="E17" s="16">
        <v>257043.83</v>
      </c>
      <c r="F17" s="16">
        <v>257043.83</v>
      </c>
      <c r="G17" s="16">
        <f t="shared" ref="G17" si="13">D17-E17</f>
        <v>1341498.6399999999</v>
      </c>
    </row>
    <row r="18" spans="1:7" x14ac:dyDescent="0.2">
      <c r="A18" s="34" t="s">
        <v>143</v>
      </c>
      <c r="B18" s="16">
        <v>2367634.9300000002</v>
      </c>
      <c r="C18" s="16">
        <v>31380</v>
      </c>
      <c r="D18" s="16">
        <f t="shared" ref="D18" si="14">B18+C18</f>
        <v>2399014.9300000002</v>
      </c>
      <c r="E18" s="16">
        <v>231795.92</v>
      </c>
      <c r="F18" s="16">
        <v>231795.92</v>
      </c>
      <c r="G18" s="16">
        <f t="shared" ref="G18" si="15">D18-E18</f>
        <v>2167219.0100000002</v>
      </c>
    </row>
    <row r="19" spans="1:7" x14ac:dyDescent="0.2">
      <c r="A19" s="34" t="s">
        <v>144</v>
      </c>
      <c r="B19" s="16">
        <v>842274.45</v>
      </c>
      <c r="C19" s="16">
        <v>50000</v>
      </c>
      <c r="D19" s="16">
        <f t="shared" ref="D19" si="16">B19+C19</f>
        <v>892274.45</v>
      </c>
      <c r="E19" s="16">
        <v>89931.29</v>
      </c>
      <c r="F19" s="16">
        <v>89931.29</v>
      </c>
      <c r="G19" s="16">
        <f t="shared" ref="G19" si="17">D19-E19</f>
        <v>802343.15999999992</v>
      </c>
    </row>
    <row r="20" spans="1:7" x14ac:dyDescent="0.2">
      <c r="A20" s="34" t="s">
        <v>145</v>
      </c>
      <c r="B20" s="16">
        <v>1154597.1299999999</v>
      </c>
      <c r="C20" s="16">
        <v>0</v>
      </c>
      <c r="D20" s="16">
        <f t="shared" ref="D20" si="18">B20+C20</f>
        <v>1154597.1299999999</v>
      </c>
      <c r="E20" s="16">
        <v>79978.83</v>
      </c>
      <c r="F20" s="16">
        <v>79978.83</v>
      </c>
      <c r="G20" s="16">
        <f t="shared" ref="G20" si="19">D20-E20</f>
        <v>1074618.2999999998</v>
      </c>
    </row>
    <row r="21" spans="1:7" x14ac:dyDescent="0.2">
      <c r="A21" s="34" t="s">
        <v>146</v>
      </c>
      <c r="B21" s="16">
        <v>1138156.17</v>
      </c>
      <c r="C21" s="16">
        <v>0</v>
      </c>
      <c r="D21" s="16">
        <f t="shared" ref="D21" si="20">B21+C21</f>
        <v>1138156.17</v>
      </c>
      <c r="E21" s="16">
        <v>100950.31</v>
      </c>
      <c r="F21" s="16">
        <v>100950.31</v>
      </c>
      <c r="G21" s="16">
        <f t="shared" ref="G21" si="21">D21-E21</f>
        <v>1037205.8599999999</v>
      </c>
    </row>
    <row r="22" spans="1:7" x14ac:dyDescent="0.2">
      <c r="A22" s="34"/>
      <c r="B22" s="16">
        <v>0</v>
      </c>
      <c r="C22" s="16">
        <v>0</v>
      </c>
      <c r="D22" s="16">
        <f t="shared" ref="D22" si="22">B22+C22</f>
        <v>0</v>
      </c>
      <c r="E22" s="16">
        <v>0</v>
      </c>
      <c r="F22" s="16">
        <v>0</v>
      </c>
      <c r="G22" s="16">
        <f t="shared" ref="G22" si="23">D22-E22</f>
        <v>0</v>
      </c>
    </row>
    <row r="23" spans="1:7" ht="15" x14ac:dyDescent="0.25">
      <c r="A23" s="14" t="s">
        <v>122</v>
      </c>
      <c r="B23" s="10">
        <f t="shared" ref="B23:G23" si="24">SUM(B5:B22)</f>
        <v>78487994.189999998</v>
      </c>
      <c r="C23" s="10">
        <f t="shared" si="24"/>
        <v>25268635.130000003</v>
      </c>
      <c r="D23" s="10">
        <f t="shared" si="24"/>
        <v>103756629.31999999</v>
      </c>
      <c r="E23" s="10">
        <f t="shared" si="24"/>
        <v>17916009.469999995</v>
      </c>
      <c r="F23" s="10">
        <f t="shared" si="24"/>
        <v>17916009.469999995</v>
      </c>
      <c r="G23" s="10">
        <f t="shared" si="24"/>
        <v>85840619.850000009</v>
      </c>
    </row>
    <row r="26" spans="1:7" ht="55.15" customHeight="1" x14ac:dyDescent="0.2">
      <c r="A26" s="42" t="s">
        <v>147</v>
      </c>
      <c r="B26" s="43"/>
      <c r="C26" s="43"/>
      <c r="D26" s="43"/>
      <c r="E26" s="43"/>
      <c r="F26" s="43"/>
      <c r="G26" s="44"/>
    </row>
    <row r="27" spans="1:7" ht="15" x14ac:dyDescent="0.2">
      <c r="A27" s="12"/>
      <c r="B27" s="17"/>
      <c r="C27" s="20"/>
      <c r="D27" s="23" t="s">
        <v>56</v>
      </c>
      <c r="E27" s="20"/>
      <c r="F27" s="9"/>
      <c r="G27" s="40" t="s">
        <v>55</v>
      </c>
    </row>
    <row r="28" spans="1:7" ht="30" x14ac:dyDescent="0.2">
      <c r="A28" s="8" t="s">
        <v>50</v>
      </c>
      <c r="B28" s="7" t="s">
        <v>51</v>
      </c>
      <c r="C28" s="7" t="s">
        <v>114</v>
      </c>
      <c r="D28" s="7" t="s">
        <v>52</v>
      </c>
      <c r="E28" s="7" t="s">
        <v>53</v>
      </c>
      <c r="F28" s="7" t="s">
        <v>54</v>
      </c>
      <c r="G28" s="41"/>
    </row>
    <row r="29" spans="1:7" ht="15" x14ac:dyDescent="0.2">
      <c r="A29" s="6"/>
      <c r="B29" s="5"/>
      <c r="C29" s="5"/>
      <c r="D29" s="5"/>
      <c r="E29" s="5"/>
      <c r="F29" s="5"/>
      <c r="G29" s="5"/>
    </row>
    <row r="30" spans="1:7" x14ac:dyDescent="0.2">
      <c r="A30" s="35" t="s">
        <v>8</v>
      </c>
      <c r="B30" s="16">
        <v>0</v>
      </c>
      <c r="C30" s="16">
        <v>0</v>
      </c>
      <c r="D30" s="16">
        <f>B30+C30</f>
        <v>0</v>
      </c>
      <c r="E30" s="16">
        <v>0</v>
      </c>
      <c r="F30" s="16">
        <v>0</v>
      </c>
      <c r="G30" s="16">
        <f>D30-E30</f>
        <v>0</v>
      </c>
    </row>
    <row r="31" spans="1:7" x14ac:dyDescent="0.2">
      <c r="A31" s="35" t="s">
        <v>9</v>
      </c>
      <c r="B31" s="16">
        <v>0</v>
      </c>
      <c r="C31" s="16">
        <v>0</v>
      </c>
      <c r="D31" s="16">
        <f t="shared" ref="D31:D33" si="25">B31+C31</f>
        <v>0</v>
      </c>
      <c r="E31" s="16">
        <v>0</v>
      </c>
      <c r="F31" s="16">
        <v>0</v>
      </c>
      <c r="G31" s="16">
        <f t="shared" ref="G31:G33" si="26">D31-E31</f>
        <v>0</v>
      </c>
    </row>
    <row r="32" spans="1:7" x14ac:dyDescent="0.2">
      <c r="A32" s="35" t="s">
        <v>10</v>
      </c>
      <c r="B32" s="16">
        <v>0</v>
      </c>
      <c r="C32" s="16">
        <v>0</v>
      </c>
      <c r="D32" s="16">
        <f t="shared" si="25"/>
        <v>0</v>
      </c>
      <c r="E32" s="16">
        <v>0</v>
      </c>
      <c r="F32" s="16">
        <v>0</v>
      </c>
      <c r="G32" s="16">
        <f t="shared" si="26"/>
        <v>0</v>
      </c>
    </row>
    <row r="33" spans="1:7" x14ac:dyDescent="0.2">
      <c r="A33" s="35" t="s">
        <v>123</v>
      </c>
      <c r="B33" s="16">
        <v>0</v>
      </c>
      <c r="C33" s="16">
        <v>0</v>
      </c>
      <c r="D33" s="16">
        <f t="shared" si="25"/>
        <v>0</v>
      </c>
      <c r="E33" s="16">
        <v>0</v>
      </c>
      <c r="F33" s="16">
        <v>0</v>
      </c>
      <c r="G33" s="16">
        <f t="shared" si="26"/>
        <v>0</v>
      </c>
    </row>
    <row r="34" spans="1:7" x14ac:dyDescent="0.2">
      <c r="A34" s="35"/>
      <c r="B34" s="16"/>
      <c r="C34" s="16"/>
      <c r="D34" s="16"/>
      <c r="E34" s="16"/>
      <c r="F34" s="16"/>
      <c r="G34" s="16"/>
    </row>
    <row r="35" spans="1:7" ht="15" x14ac:dyDescent="0.25">
      <c r="A35" s="14" t="s">
        <v>122</v>
      </c>
      <c r="B35" s="10">
        <f t="shared" ref="B35:G35" si="27">SUM(B30:B33)</f>
        <v>0</v>
      </c>
      <c r="C35" s="10">
        <f t="shared" si="27"/>
        <v>0</v>
      </c>
      <c r="D35" s="10">
        <f t="shared" si="27"/>
        <v>0</v>
      </c>
      <c r="E35" s="10">
        <f t="shared" si="27"/>
        <v>0</v>
      </c>
      <c r="F35" s="10">
        <f t="shared" si="27"/>
        <v>0</v>
      </c>
      <c r="G35" s="10">
        <f t="shared" si="27"/>
        <v>0</v>
      </c>
    </row>
    <row r="38" spans="1:7" ht="59.45" customHeight="1" x14ac:dyDescent="0.2">
      <c r="A38" s="45" t="s">
        <v>147</v>
      </c>
      <c r="B38" s="46"/>
      <c r="C38" s="46"/>
      <c r="D38" s="46"/>
      <c r="E38" s="46"/>
      <c r="F38" s="46"/>
      <c r="G38" s="47"/>
    </row>
    <row r="39" spans="1:7" ht="15" x14ac:dyDescent="0.2">
      <c r="A39" s="12"/>
      <c r="B39" s="17"/>
      <c r="C39" s="20"/>
      <c r="D39" s="23" t="s">
        <v>56</v>
      </c>
      <c r="E39" s="20"/>
      <c r="F39" s="9"/>
      <c r="G39" s="40" t="s">
        <v>55</v>
      </c>
    </row>
    <row r="40" spans="1:7" ht="30" x14ac:dyDescent="0.2">
      <c r="A40" s="8" t="s">
        <v>50</v>
      </c>
      <c r="B40" s="7" t="s">
        <v>51</v>
      </c>
      <c r="C40" s="7" t="s">
        <v>114</v>
      </c>
      <c r="D40" s="7" t="s">
        <v>52</v>
      </c>
      <c r="E40" s="7" t="s">
        <v>53</v>
      </c>
      <c r="F40" s="7" t="s">
        <v>54</v>
      </c>
      <c r="G40" s="41"/>
    </row>
    <row r="41" spans="1:7" ht="15" x14ac:dyDescent="0.2">
      <c r="A41" s="6"/>
      <c r="B41" s="5"/>
      <c r="C41" s="5"/>
      <c r="D41" s="5"/>
      <c r="E41" s="5"/>
      <c r="F41" s="5"/>
      <c r="G41" s="5"/>
    </row>
    <row r="42" spans="1:7" ht="28.5" x14ac:dyDescent="0.2">
      <c r="A42" s="36" t="s">
        <v>12</v>
      </c>
      <c r="B42" s="16">
        <v>0</v>
      </c>
      <c r="C42" s="16">
        <v>0</v>
      </c>
      <c r="D42" s="16">
        <f t="shared" ref="D42:D54" si="28">B42+C42</f>
        <v>0</v>
      </c>
      <c r="E42" s="16">
        <v>0</v>
      </c>
      <c r="F42" s="16">
        <v>0</v>
      </c>
      <c r="G42" s="16">
        <f t="shared" ref="G42:G54" si="29">D42-E42</f>
        <v>0</v>
      </c>
    </row>
    <row r="43" spans="1:7" x14ac:dyDescent="0.2">
      <c r="A43" s="36"/>
      <c r="B43" s="16"/>
      <c r="C43" s="16"/>
      <c r="D43" s="16"/>
      <c r="E43" s="16"/>
      <c r="F43" s="16"/>
      <c r="G43" s="16"/>
    </row>
    <row r="44" spans="1:7" x14ac:dyDescent="0.2">
      <c r="A44" s="36" t="s">
        <v>11</v>
      </c>
      <c r="B44" s="16">
        <v>0</v>
      </c>
      <c r="C44" s="16">
        <v>0</v>
      </c>
      <c r="D44" s="16">
        <f t="shared" si="28"/>
        <v>0</v>
      </c>
      <c r="E44" s="16">
        <v>0</v>
      </c>
      <c r="F44" s="16">
        <v>0</v>
      </c>
      <c r="G44" s="16">
        <f t="shared" si="29"/>
        <v>0</v>
      </c>
    </row>
    <row r="45" spans="1:7" x14ac:dyDescent="0.2">
      <c r="A45" s="36"/>
      <c r="B45" s="16"/>
      <c r="C45" s="16"/>
      <c r="D45" s="16"/>
      <c r="E45" s="16"/>
      <c r="F45" s="16"/>
      <c r="G45" s="16"/>
    </row>
    <row r="46" spans="1:7" ht="28.5" x14ac:dyDescent="0.2">
      <c r="A46" s="36" t="s">
        <v>13</v>
      </c>
      <c r="B46" s="16">
        <v>0</v>
      </c>
      <c r="C46" s="16">
        <v>0</v>
      </c>
      <c r="D46" s="16">
        <f t="shared" si="28"/>
        <v>0</v>
      </c>
      <c r="E46" s="16">
        <v>0</v>
      </c>
      <c r="F46" s="16">
        <v>0</v>
      </c>
      <c r="G46" s="16">
        <f t="shared" si="29"/>
        <v>0</v>
      </c>
    </row>
    <row r="47" spans="1:7" x14ac:dyDescent="0.2">
      <c r="A47" s="36"/>
      <c r="B47" s="16"/>
      <c r="C47" s="16"/>
      <c r="D47" s="16"/>
      <c r="E47" s="16"/>
      <c r="F47" s="16"/>
      <c r="G47" s="16"/>
    </row>
    <row r="48" spans="1:7" ht="28.5" x14ac:dyDescent="0.2">
      <c r="A48" s="36" t="s">
        <v>25</v>
      </c>
      <c r="B48" s="16">
        <v>0</v>
      </c>
      <c r="C48" s="16">
        <v>0</v>
      </c>
      <c r="D48" s="16">
        <f t="shared" si="28"/>
        <v>0</v>
      </c>
      <c r="E48" s="16">
        <v>0</v>
      </c>
      <c r="F48" s="16">
        <v>0</v>
      </c>
      <c r="G48" s="16">
        <f t="shared" si="29"/>
        <v>0</v>
      </c>
    </row>
    <row r="49" spans="1:7" x14ac:dyDescent="0.2">
      <c r="A49" s="36"/>
      <c r="B49" s="16"/>
      <c r="C49" s="16"/>
      <c r="D49" s="16"/>
      <c r="E49" s="16"/>
      <c r="F49" s="16"/>
      <c r="G49" s="16"/>
    </row>
    <row r="50" spans="1:7" ht="28.5" x14ac:dyDescent="0.2">
      <c r="A50" s="36" t="s">
        <v>26</v>
      </c>
      <c r="B50" s="16">
        <v>0</v>
      </c>
      <c r="C50" s="16">
        <v>0</v>
      </c>
      <c r="D50" s="16">
        <f t="shared" si="28"/>
        <v>0</v>
      </c>
      <c r="E50" s="16">
        <v>0</v>
      </c>
      <c r="F50" s="16">
        <v>0</v>
      </c>
      <c r="G50" s="16">
        <f t="shared" si="29"/>
        <v>0</v>
      </c>
    </row>
    <row r="51" spans="1:7" x14ac:dyDescent="0.2">
      <c r="A51" s="36"/>
      <c r="B51" s="16"/>
      <c r="C51" s="16"/>
      <c r="D51" s="16"/>
      <c r="E51" s="16"/>
      <c r="F51" s="16"/>
      <c r="G51" s="16"/>
    </row>
    <row r="52" spans="1:7" ht="28.5" x14ac:dyDescent="0.2">
      <c r="A52" s="36" t="s">
        <v>124</v>
      </c>
      <c r="B52" s="16">
        <v>0</v>
      </c>
      <c r="C52" s="16">
        <v>0</v>
      </c>
      <c r="D52" s="16">
        <f t="shared" ref="D52" si="30">B52+C52</f>
        <v>0</v>
      </c>
      <c r="E52" s="16">
        <v>0</v>
      </c>
      <c r="F52" s="16">
        <v>0</v>
      </c>
      <c r="G52" s="16">
        <f t="shared" ref="G52" si="31">D52-E52</f>
        <v>0</v>
      </c>
    </row>
    <row r="53" spans="1:7" x14ac:dyDescent="0.2">
      <c r="A53" s="36"/>
      <c r="B53" s="16"/>
      <c r="C53" s="16"/>
      <c r="D53" s="16"/>
      <c r="E53" s="16"/>
      <c r="F53" s="16"/>
      <c r="G53" s="16"/>
    </row>
    <row r="54" spans="1:7" ht="28.5" x14ac:dyDescent="0.2">
      <c r="A54" s="36" t="s">
        <v>14</v>
      </c>
      <c r="B54" s="16">
        <v>0</v>
      </c>
      <c r="C54" s="16">
        <v>0</v>
      </c>
      <c r="D54" s="16">
        <f t="shared" si="28"/>
        <v>0</v>
      </c>
      <c r="E54" s="16">
        <v>0</v>
      </c>
      <c r="F54" s="16">
        <v>0</v>
      </c>
      <c r="G54" s="16">
        <f t="shared" si="29"/>
        <v>0</v>
      </c>
    </row>
    <row r="55" spans="1:7" x14ac:dyDescent="0.2">
      <c r="A55" s="36"/>
      <c r="B55" s="16"/>
      <c r="C55" s="16"/>
      <c r="D55" s="16"/>
      <c r="E55" s="16"/>
      <c r="F55" s="16"/>
      <c r="G55" s="16"/>
    </row>
    <row r="56" spans="1:7" x14ac:dyDescent="0.2">
      <c r="A56" s="36" t="s">
        <v>125</v>
      </c>
      <c r="B56" s="16">
        <v>0</v>
      </c>
      <c r="C56" s="16">
        <v>0</v>
      </c>
      <c r="D56" s="16">
        <f t="shared" ref="D56" si="32">B56+C56</f>
        <v>0</v>
      </c>
      <c r="E56" s="16">
        <v>0</v>
      </c>
      <c r="F56" s="16">
        <v>0</v>
      </c>
      <c r="G56" s="16">
        <f t="shared" ref="G56" si="33">D56-E56</f>
        <v>0</v>
      </c>
    </row>
    <row r="57" spans="1:7" x14ac:dyDescent="0.2">
      <c r="A57" s="36"/>
      <c r="B57" s="16"/>
      <c r="C57" s="16"/>
      <c r="D57" s="16"/>
      <c r="E57" s="16"/>
      <c r="F57" s="16"/>
      <c r="G57" s="16"/>
    </row>
    <row r="58" spans="1:7" ht="15" x14ac:dyDescent="0.25">
      <c r="A58" s="14" t="s">
        <v>122</v>
      </c>
      <c r="B58" s="10">
        <f t="shared" ref="B58:G58" si="34">SUM(B42:B56)</f>
        <v>0</v>
      </c>
      <c r="C58" s="10">
        <f t="shared" si="34"/>
        <v>0</v>
      </c>
      <c r="D58" s="10">
        <f t="shared" si="34"/>
        <v>0</v>
      </c>
      <c r="E58" s="10">
        <f t="shared" si="34"/>
        <v>0</v>
      </c>
      <c r="F58" s="10">
        <f t="shared" si="34"/>
        <v>0</v>
      </c>
      <c r="G58" s="10">
        <f t="shared" si="34"/>
        <v>0</v>
      </c>
    </row>
    <row r="60" spans="1:7" x14ac:dyDescent="0.2">
      <c r="A60" s="22" t="s">
        <v>115</v>
      </c>
    </row>
    <row r="72" spans="1:7" x14ac:dyDescent="0.2">
      <c r="A72" s="39" t="s">
        <v>149</v>
      </c>
      <c r="B72" s="39"/>
      <c r="C72" s="15"/>
      <c r="D72" s="39" t="s">
        <v>150</v>
      </c>
      <c r="E72" s="39"/>
      <c r="F72" s="39"/>
      <c r="G72" s="39"/>
    </row>
    <row r="73" spans="1:7" x14ac:dyDescent="0.2">
      <c r="A73" s="39" t="s">
        <v>151</v>
      </c>
      <c r="B73" s="39"/>
      <c r="C73" s="15"/>
      <c r="D73" s="39" t="s">
        <v>152</v>
      </c>
      <c r="E73" s="39"/>
      <c r="F73" s="39"/>
      <c r="G73" s="39"/>
    </row>
  </sheetData>
  <sheetProtection formatCells="0" formatColumns="0" formatRows="0" insertRows="0" deleteRows="0" autoFilter="0"/>
  <mergeCells count="10">
    <mergeCell ref="A1:G1"/>
    <mergeCell ref="A26:G26"/>
    <mergeCell ref="G39:G40"/>
    <mergeCell ref="G27:G28"/>
    <mergeCell ref="A38:G38"/>
    <mergeCell ref="A73:B73"/>
    <mergeCell ref="D72:G72"/>
    <mergeCell ref="D73:G73"/>
    <mergeCell ref="A72:B7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view="pageBreakPreview" zoomScale="115" zoomScaleNormal="100" zoomScaleSheetLayoutView="115" workbookViewId="0">
      <selection activeCell="A10" sqref="A10"/>
    </sheetView>
  </sheetViews>
  <sheetFormatPr baseColWidth="10" defaultColWidth="12" defaultRowHeight="14.25" x14ac:dyDescent="0.2"/>
  <cols>
    <col min="1" max="1" width="47.6640625" style="22" customWidth="1"/>
    <col min="2" max="7" width="18.33203125" style="22" customWidth="1"/>
    <col min="8" max="16384" width="12" style="22"/>
  </cols>
  <sheetData>
    <row r="1" spans="1:7" ht="63" customHeight="1" x14ac:dyDescent="0.2">
      <c r="A1" s="45" t="s">
        <v>129</v>
      </c>
      <c r="B1" s="46"/>
      <c r="C1" s="46"/>
      <c r="D1" s="46"/>
      <c r="E1" s="46"/>
      <c r="F1" s="46"/>
      <c r="G1" s="47"/>
    </row>
    <row r="2" spans="1:7" ht="15" x14ac:dyDescent="0.2">
      <c r="A2" s="12"/>
      <c r="B2" s="17"/>
      <c r="C2" s="20"/>
      <c r="D2" s="23" t="s">
        <v>56</v>
      </c>
      <c r="E2" s="20"/>
      <c r="F2" s="9"/>
      <c r="G2" s="40" t="s">
        <v>55</v>
      </c>
    </row>
    <row r="3" spans="1:7" ht="24.95" customHeight="1" x14ac:dyDescent="0.2">
      <c r="A3" s="8" t="s">
        <v>50</v>
      </c>
      <c r="B3" s="7" t="s">
        <v>51</v>
      </c>
      <c r="C3" s="7" t="s">
        <v>114</v>
      </c>
      <c r="D3" s="7" t="s">
        <v>52</v>
      </c>
      <c r="E3" s="7" t="s">
        <v>53</v>
      </c>
      <c r="F3" s="7" t="s">
        <v>54</v>
      </c>
      <c r="G3" s="41"/>
    </row>
    <row r="4" spans="1:7" ht="15" x14ac:dyDescent="0.2">
      <c r="A4" s="6"/>
      <c r="B4" s="5"/>
      <c r="C4" s="5"/>
      <c r="D4" s="5"/>
      <c r="E4" s="5"/>
      <c r="F4" s="5"/>
      <c r="G4" s="5"/>
    </row>
    <row r="5" spans="1:7" ht="15" x14ac:dyDescent="0.25">
      <c r="A5" s="11" t="s">
        <v>0</v>
      </c>
      <c r="B5" s="16">
        <v>49478056.890000001</v>
      </c>
      <c r="C5" s="16">
        <v>10715319.15</v>
      </c>
      <c r="D5" s="16">
        <f>B5+C5</f>
        <v>60193376.039999999</v>
      </c>
      <c r="E5" s="16">
        <v>10357912.439999999</v>
      </c>
      <c r="F5" s="16">
        <v>10357912.439999999</v>
      </c>
      <c r="G5" s="16">
        <f>D5-E5</f>
        <v>49835463.600000001</v>
      </c>
    </row>
    <row r="6" spans="1:7" ht="15" x14ac:dyDescent="0.25">
      <c r="A6" s="11"/>
      <c r="B6" s="16"/>
      <c r="C6" s="16"/>
      <c r="D6" s="16"/>
      <c r="E6" s="16"/>
      <c r="F6" s="16"/>
      <c r="G6" s="16"/>
    </row>
    <row r="7" spans="1:7" ht="15" x14ac:dyDescent="0.25">
      <c r="A7" s="11" t="s">
        <v>1</v>
      </c>
      <c r="B7" s="16">
        <v>29009937.300000001</v>
      </c>
      <c r="C7" s="16">
        <v>14553315.98</v>
      </c>
      <c r="D7" s="16">
        <f>B7+C7</f>
        <v>43563253.280000001</v>
      </c>
      <c r="E7" s="16">
        <v>7558097.0300000003</v>
      </c>
      <c r="F7" s="16">
        <v>7558097.0300000003</v>
      </c>
      <c r="G7" s="16">
        <f>D7-E7</f>
        <v>36005156.25</v>
      </c>
    </row>
    <row r="8" spans="1:7" ht="15" x14ac:dyDescent="0.25">
      <c r="A8" s="11"/>
      <c r="B8" s="16"/>
      <c r="C8" s="16"/>
      <c r="D8" s="16"/>
      <c r="E8" s="16"/>
      <c r="F8" s="16"/>
      <c r="G8" s="16"/>
    </row>
    <row r="9" spans="1:7" ht="15" x14ac:dyDescent="0.25">
      <c r="A9" s="11" t="s">
        <v>2</v>
      </c>
      <c r="B9" s="16">
        <v>0</v>
      </c>
      <c r="C9" s="16">
        <v>0</v>
      </c>
      <c r="D9" s="16">
        <f>B9+C9</f>
        <v>0</v>
      </c>
      <c r="E9" s="16">
        <v>0</v>
      </c>
      <c r="F9" s="16">
        <v>0</v>
      </c>
      <c r="G9" s="16">
        <f>D9-E9</f>
        <v>0</v>
      </c>
    </row>
    <row r="10" spans="1:7" ht="15" x14ac:dyDescent="0.25">
      <c r="A10" s="11"/>
      <c r="B10" s="16"/>
      <c r="C10" s="16"/>
      <c r="D10" s="16"/>
      <c r="E10" s="16"/>
      <c r="F10" s="16"/>
      <c r="G10" s="16"/>
    </row>
    <row r="11" spans="1:7" ht="15" x14ac:dyDescent="0.25">
      <c r="A11" s="11" t="s">
        <v>39</v>
      </c>
      <c r="B11" s="16">
        <v>0</v>
      </c>
      <c r="C11" s="16">
        <v>0</v>
      </c>
      <c r="D11" s="16">
        <f>B11+C11</f>
        <v>0</v>
      </c>
      <c r="E11" s="16">
        <v>0</v>
      </c>
      <c r="F11" s="16">
        <v>0</v>
      </c>
      <c r="G11" s="16">
        <f>D11-E11</f>
        <v>0</v>
      </c>
    </row>
    <row r="12" spans="1:7" ht="15" x14ac:dyDescent="0.25">
      <c r="A12" s="11"/>
      <c r="B12" s="16"/>
      <c r="C12" s="16"/>
      <c r="D12" s="16"/>
      <c r="E12" s="16"/>
      <c r="F12" s="16"/>
      <c r="G12" s="16"/>
    </row>
    <row r="13" spans="1:7" ht="15" x14ac:dyDescent="0.25">
      <c r="A13" s="19" t="s">
        <v>36</v>
      </c>
      <c r="B13" s="16">
        <v>0</v>
      </c>
      <c r="C13" s="16">
        <v>0</v>
      </c>
      <c r="D13" s="16">
        <f>B13+C13</f>
        <v>0</v>
      </c>
      <c r="E13" s="16">
        <v>0</v>
      </c>
      <c r="F13" s="16">
        <v>0</v>
      </c>
      <c r="G13" s="16">
        <f>D13-E13</f>
        <v>0</v>
      </c>
    </row>
    <row r="14" spans="1:7" x14ac:dyDescent="0.2">
      <c r="A14" s="21"/>
      <c r="B14" s="4"/>
      <c r="C14" s="4"/>
      <c r="D14" s="4"/>
      <c r="E14" s="4"/>
      <c r="F14" s="4"/>
      <c r="G14" s="4"/>
    </row>
    <row r="15" spans="1:7" ht="15" x14ac:dyDescent="0.25">
      <c r="A15" s="3" t="s">
        <v>122</v>
      </c>
      <c r="B15" s="2">
        <f t="shared" ref="B15:G15" si="0">SUM(B5+B7+B9+B11+B13)</f>
        <v>78487994.189999998</v>
      </c>
      <c r="C15" s="2">
        <f t="shared" si="0"/>
        <v>25268635.130000003</v>
      </c>
      <c r="D15" s="2">
        <f t="shared" si="0"/>
        <v>103756629.31999999</v>
      </c>
      <c r="E15" s="2">
        <f t="shared" si="0"/>
        <v>17916009.469999999</v>
      </c>
      <c r="F15" s="2">
        <f t="shared" si="0"/>
        <v>17916009.469999999</v>
      </c>
      <c r="G15" s="2">
        <f t="shared" si="0"/>
        <v>85840619.849999994</v>
      </c>
    </row>
    <row r="18" spans="1:7" x14ac:dyDescent="0.2">
      <c r="A18" s="22" t="s">
        <v>115</v>
      </c>
    </row>
    <row r="29" spans="1:7" x14ac:dyDescent="0.2">
      <c r="A29" s="39" t="s">
        <v>149</v>
      </c>
      <c r="B29" s="39"/>
      <c r="C29" s="15"/>
      <c r="D29" s="15"/>
      <c r="E29" s="39" t="s">
        <v>150</v>
      </c>
      <c r="F29" s="39"/>
      <c r="G29" s="39"/>
    </row>
    <row r="30" spans="1:7" x14ac:dyDescent="0.2">
      <c r="A30" s="39" t="s">
        <v>151</v>
      </c>
      <c r="B30" s="39"/>
      <c r="C30" s="15"/>
      <c r="D30" s="15"/>
      <c r="E30" s="39" t="s">
        <v>152</v>
      </c>
      <c r="F30" s="39"/>
      <c r="G30" s="39"/>
    </row>
  </sheetData>
  <sheetProtection formatCells="0" formatColumns="0" formatRows="0" autoFilter="0"/>
  <mergeCells count="6">
    <mergeCell ref="G2:G3"/>
    <mergeCell ref="A1:G1"/>
    <mergeCell ref="A29:B29"/>
    <mergeCell ref="A30:B30"/>
    <mergeCell ref="E29:G29"/>
    <mergeCell ref="E30:G30"/>
  </mergeCells>
  <printOptions horizontalCentered="1"/>
  <pageMargins left="0.70866141732283472" right="0.70866141732283472" top="0.74803149606299213" bottom="0.74803149606299213" header="0.31496062992125984" footer="0.31496062992125984"/>
  <pageSetup scale="9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showGridLines="0" view="pageBreakPreview" topLeftCell="A16" zoomScale="115" zoomScaleNormal="100" zoomScaleSheetLayoutView="115" workbookViewId="0">
      <selection activeCell="A26" sqref="A26"/>
    </sheetView>
  </sheetViews>
  <sheetFormatPr baseColWidth="10" defaultColWidth="12" defaultRowHeight="14.25" x14ac:dyDescent="0.2"/>
  <cols>
    <col min="1" max="1" width="88.33203125" style="22" customWidth="1"/>
    <col min="2" max="2" width="18.33203125" style="22" customWidth="1"/>
    <col min="3" max="3" width="19.83203125" style="22" customWidth="1"/>
    <col min="4" max="7" width="18.33203125" style="22" customWidth="1"/>
    <col min="8" max="16384" width="12" style="22"/>
  </cols>
  <sheetData>
    <row r="1" spans="1:8" ht="60.6" customHeight="1" x14ac:dyDescent="0.2">
      <c r="A1" s="46" t="s">
        <v>128</v>
      </c>
      <c r="B1" s="46"/>
      <c r="C1" s="46"/>
      <c r="D1" s="46"/>
      <c r="E1" s="46"/>
      <c r="F1" s="46"/>
      <c r="G1" s="47"/>
    </row>
    <row r="2" spans="1:8" ht="15" x14ac:dyDescent="0.2">
      <c r="A2" s="12"/>
      <c r="B2" s="17"/>
      <c r="C2" s="20"/>
      <c r="D2" s="23" t="s">
        <v>56</v>
      </c>
      <c r="E2" s="20"/>
      <c r="F2" s="9"/>
      <c r="G2" s="40" t="s">
        <v>55</v>
      </c>
    </row>
    <row r="3" spans="1:8" ht="24.95" customHeight="1" x14ac:dyDescent="0.2">
      <c r="A3" s="8" t="s">
        <v>50</v>
      </c>
      <c r="B3" s="7" t="s">
        <v>51</v>
      </c>
      <c r="C3" s="7" t="s">
        <v>114</v>
      </c>
      <c r="D3" s="7" t="s">
        <v>52</v>
      </c>
      <c r="E3" s="7" t="s">
        <v>53</v>
      </c>
      <c r="F3" s="7" t="s">
        <v>54</v>
      </c>
      <c r="G3" s="41"/>
    </row>
    <row r="4" spans="1:8" ht="15" x14ac:dyDescent="0.25">
      <c r="A4" s="26" t="s">
        <v>57</v>
      </c>
      <c r="B4" s="29">
        <f>SUM(B5:B11)</f>
        <v>21674329.91</v>
      </c>
      <c r="C4" s="29">
        <f>SUM(C5:C11)</f>
        <v>104860</v>
      </c>
      <c r="D4" s="29">
        <f>B4+C4</f>
        <v>21779189.91</v>
      </c>
      <c r="E4" s="29">
        <f>SUM(E5:E11)</f>
        <v>3841234.18</v>
      </c>
      <c r="F4" s="29">
        <f>SUM(F5:F11)</f>
        <v>3841234.18</v>
      </c>
      <c r="G4" s="29">
        <f>D4-E4</f>
        <v>17937955.73</v>
      </c>
    </row>
    <row r="5" spans="1:8" x14ac:dyDescent="0.2">
      <c r="A5" s="32" t="s">
        <v>61</v>
      </c>
      <c r="B5" s="16">
        <v>17096545.350000001</v>
      </c>
      <c r="C5" s="16">
        <v>0</v>
      </c>
      <c r="D5" s="16">
        <f t="shared" ref="D5:D68" si="0">B5+C5</f>
        <v>17096545.350000001</v>
      </c>
      <c r="E5" s="16">
        <v>3490310.16</v>
      </c>
      <c r="F5" s="16">
        <v>3490310.16</v>
      </c>
      <c r="G5" s="16">
        <f t="shared" ref="G5:G68" si="1">D5-E5</f>
        <v>13606235.190000001</v>
      </c>
      <c r="H5" s="18">
        <v>1100</v>
      </c>
    </row>
    <row r="6" spans="1:8" x14ac:dyDescent="0.2">
      <c r="A6" s="32" t="s">
        <v>62</v>
      </c>
      <c r="B6" s="16">
        <v>1101987.44</v>
      </c>
      <c r="C6" s="16">
        <v>54360</v>
      </c>
      <c r="D6" s="16">
        <f t="shared" si="0"/>
        <v>1156347.44</v>
      </c>
      <c r="E6" s="16">
        <v>205480</v>
      </c>
      <c r="F6" s="16">
        <v>205480</v>
      </c>
      <c r="G6" s="16">
        <f t="shared" si="1"/>
        <v>950867.44</v>
      </c>
      <c r="H6" s="18">
        <v>1200</v>
      </c>
    </row>
    <row r="7" spans="1:8" x14ac:dyDescent="0.2">
      <c r="A7" s="32" t="s">
        <v>63</v>
      </c>
      <c r="B7" s="16">
        <v>2775129.31</v>
      </c>
      <c r="C7" s="16">
        <v>0</v>
      </c>
      <c r="D7" s="16">
        <f t="shared" si="0"/>
        <v>2775129.31</v>
      </c>
      <c r="E7" s="16">
        <v>21180.86</v>
      </c>
      <c r="F7" s="16">
        <v>21180.86</v>
      </c>
      <c r="G7" s="16">
        <f t="shared" si="1"/>
        <v>2753948.45</v>
      </c>
      <c r="H7" s="18">
        <v>1300</v>
      </c>
    </row>
    <row r="8" spans="1:8" x14ac:dyDescent="0.2">
      <c r="A8" s="32" t="s">
        <v>33</v>
      </c>
      <c r="B8" s="16">
        <v>0</v>
      </c>
      <c r="C8" s="16">
        <v>0</v>
      </c>
      <c r="D8" s="16">
        <f t="shared" si="0"/>
        <v>0</v>
      </c>
      <c r="E8" s="16">
        <v>0</v>
      </c>
      <c r="F8" s="16">
        <v>0</v>
      </c>
      <c r="G8" s="16">
        <f t="shared" si="1"/>
        <v>0</v>
      </c>
      <c r="H8" s="18">
        <v>1400</v>
      </c>
    </row>
    <row r="9" spans="1:8" x14ac:dyDescent="0.2">
      <c r="A9" s="32" t="s">
        <v>64</v>
      </c>
      <c r="B9" s="16">
        <v>700667.81</v>
      </c>
      <c r="C9" s="16">
        <v>50500</v>
      </c>
      <c r="D9" s="16">
        <f t="shared" si="0"/>
        <v>751167.81</v>
      </c>
      <c r="E9" s="16">
        <v>124263.16</v>
      </c>
      <c r="F9" s="16">
        <v>124263.16</v>
      </c>
      <c r="G9" s="16">
        <f t="shared" si="1"/>
        <v>626904.65</v>
      </c>
      <c r="H9" s="18">
        <v>1500</v>
      </c>
    </row>
    <row r="10" spans="1:8" x14ac:dyDescent="0.2">
      <c r="A10" s="32" t="s">
        <v>34</v>
      </c>
      <c r="B10" s="16">
        <v>0</v>
      </c>
      <c r="C10" s="16">
        <v>0</v>
      </c>
      <c r="D10" s="16">
        <f t="shared" si="0"/>
        <v>0</v>
      </c>
      <c r="E10" s="16">
        <v>0</v>
      </c>
      <c r="F10" s="16">
        <v>0</v>
      </c>
      <c r="G10" s="16">
        <f t="shared" si="1"/>
        <v>0</v>
      </c>
      <c r="H10" s="18">
        <v>1600</v>
      </c>
    </row>
    <row r="11" spans="1:8" x14ac:dyDescent="0.2">
      <c r="A11" s="32" t="s">
        <v>65</v>
      </c>
      <c r="B11" s="16">
        <v>0</v>
      </c>
      <c r="C11" s="16">
        <v>0</v>
      </c>
      <c r="D11" s="16">
        <f t="shared" si="0"/>
        <v>0</v>
      </c>
      <c r="E11" s="16">
        <v>0</v>
      </c>
      <c r="F11" s="16">
        <v>0</v>
      </c>
      <c r="G11" s="16">
        <f t="shared" si="1"/>
        <v>0</v>
      </c>
      <c r="H11" s="18">
        <v>1700</v>
      </c>
    </row>
    <row r="12" spans="1:8" ht="15" x14ac:dyDescent="0.25">
      <c r="A12" s="26" t="s">
        <v>117</v>
      </c>
      <c r="B12" s="1">
        <f>SUM(B13:B21)</f>
        <v>8630228.129999999</v>
      </c>
      <c r="C12" s="1">
        <f>SUM(C13:C21)</f>
        <v>958378.83</v>
      </c>
      <c r="D12" s="1">
        <f t="shared" si="0"/>
        <v>9588606.959999999</v>
      </c>
      <c r="E12" s="1">
        <f>SUM(E13:E21)</f>
        <v>2123277.3400000003</v>
      </c>
      <c r="F12" s="1">
        <f>SUM(F13:F21)</f>
        <v>2123277.3400000003</v>
      </c>
      <c r="G12" s="1">
        <f t="shared" si="1"/>
        <v>7465329.6199999992</v>
      </c>
      <c r="H12" s="24">
        <v>0</v>
      </c>
    </row>
    <row r="13" spans="1:8" x14ac:dyDescent="0.2">
      <c r="A13" s="32" t="s">
        <v>66</v>
      </c>
      <c r="B13" s="16">
        <v>372822.44</v>
      </c>
      <c r="C13" s="16">
        <v>40000</v>
      </c>
      <c r="D13" s="16">
        <f t="shared" si="0"/>
        <v>412822.44</v>
      </c>
      <c r="E13" s="16">
        <v>120502.64</v>
      </c>
      <c r="F13" s="16">
        <v>120502.64</v>
      </c>
      <c r="G13" s="16">
        <f t="shared" si="1"/>
        <v>292319.8</v>
      </c>
      <c r="H13" s="18">
        <v>2100</v>
      </c>
    </row>
    <row r="14" spans="1:8" x14ac:dyDescent="0.2">
      <c r="A14" s="32" t="s">
        <v>67</v>
      </c>
      <c r="B14" s="16">
        <v>551002.65</v>
      </c>
      <c r="C14" s="16">
        <v>0</v>
      </c>
      <c r="D14" s="16">
        <f t="shared" si="0"/>
        <v>551002.65</v>
      </c>
      <c r="E14" s="16">
        <v>122438.56</v>
      </c>
      <c r="F14" s="16">
        <v>122438.56</v>
      </c>
      <c r="G14" s="16">
        <f t="shared" si="1"/>
        <v>428564.09</v>
      </c>
      <c r="H14" s="18">
        <v>2200</v>
      </c>
    </row>
    <row r="15" spans="1:8" x14ac:dyDescent="0.2">
      <c r="A15" s="32" t="s">
        <v>68</v>
      </c>
      <c r="B15" s="16">
        <v>0</v>
      </c>
      <c r="C15" s="16">
        <v>0</v>
      </c>
      <c r="D15" s="16">
        <f t="shared" si="0"/>
        <v>0</v>
      </c>
      <c r="E15" s="16">
        <v>0</v>
      </c>
      <c r="F15" s="16">
        <v>0</v>
      </c>
      <c r="G15" s="16">
        <f t="shared" si="1"/>
        <v>0</v>
      </c>
      <c r="H15" s="18">
        <v>2300</v>
      </c>
    </row>
    <row r="16" spans="1:8" x14ac:dyDescent="0.2">
      <c r="A16" s="32" t="s">
        <v>69</v>
      </c>
      <c r="B16" s="16">
        <v>811918.58</v>
      </c>
      <c r="C16" s="16">
        <v>3480</v>
      </c>
      <c r="D16" s="16">
        <f t="shared" si="0"/>
        <v>815398.58</v>
      </c>
      <c r="E16" s="16">
        <v>80458.63</v>
      </c>
      <c r="F16" s="16">
        <v>80458.63</v>
      </c>
      <c r="G16" s="16">
        <f t="shared" si="1"/>
        <v>734939.95</v>
      </c>
      <c r="H16" s="18">
        <v>2400</v>
      </c>
    </row>
    <row r="17" spans="1:8" x14ac:dyDescent="0.2">
      <c r="A17" s="32" t="s">
        <v>70</v>
      </c>
      <c r="B17" s="16">
        <v>6212.16</v>
      </c>
      <c r="C17" s="16">
        <v>0</v>
      </c>
      <c r="D17" s="16">
        <f t="shared" si="0"/>
        <v>6212.16</v>
      </c>
      <c r="E17" s="16">
        <v>0</v>
      </c>
      <c r="F17" s="16">
        <v>0</v>
      </c>
      <c r="G17" s="16">
        <f t="shared" si="1"/>
        <v>6212.16</v>
      </c>
      <c r="H17" s="18">
        <v>2500</v>
      </c>
    </row>
    <row r="18" spans="1:8" x14ac:dyDescent="0.2">
      <c r="A18" s="32" t="s">
        <v>71</v>
      </c>
      <c r="B18" s="16">
        <v>4203052.68</v>
      </c>
      <c r="C18" s="16">
        <v>864898.83</v>
      </c>
      <c r="D18" s="16">
        <f t="shared" si="0"/>
        <v>5067951.51</v>
      </c>
      <c r="E18" s="16">
        <v>1402447.59</v>
      </c>
      <c r="F18" s="16">
        <v>1402447.59</v>
      </c>
      <c r="G18" s="16">
        <f t="shared" si="1"/>
        <v>3665503.92</v>
      </c>
      <c r="H18" s="18">
        <v>2600</v>
      </c>
    </row>
    <row r="19" spans="1:8" x14ac:dyDescent="0.2">
      <c r="A19" s="32" t="s">
        <v>72</v>
      </c>
      <c r="B19" s="16">
        <v>177895.75</v>
      </c>
      <c r="C19" s="16">
        <v>50000</v>
      </c>
      <c r="D19" s="16">
        <f t="shared" si="0"/>
        <v>227895.75</v>
      </c>
      <c r="E19" s="16">
        <v>50000</v>
      </c>
      <c r="F19" s="16">
        <v>50000</v>
      </c>
      <c r="G19" s="16">
        <f t="shared" si="1"/>
        <v>177895.75</v>
      </c>
      <c r="H19" s="18">
        <v>2700</v>
      </c>
    </row>
    <row r="20" spans="1:8" x14ac:dyDescent="0.2">
      <c r="A20" s="32" t="s">
        <v>73</v>
      </c>
      <c r="B20" s="16">
        <v>0</v>
      </c>
      <c r="C20" s="16">
        <v>0</v>
      </c>
      <c r="D20" s="16">
        <f t="shared" si="0"/>
        <v>0</v>
      </c>
      <c r="E20" s="16">
        <v>0</v>
      </c>
      <c r="F20" s="16">
        <v>0</v>
      </c>
      <c r="G20" s="16">
        <f t="shared" si="1"/>
        <v>0</v>
      </c>
      <c r="H20" s="18">
        <v>2800</v>
      </c>
    </row>
    <row r="21" spans="1:8" x14ac:dyDescent="0.2">
      <c r="A21" s="32" t="s">
        <v>74</v>
      </c>
      <c r="B21" s="16">
        <v>2507323.87</v>
      </c>
      <c r="C21" s="16">
        <v>0</v>
      </c>
      <c r="D21" s="16">
        <f t="shared" si="0"/>
        <v>2507323.87</v>
      </c>
      <c r="E21" s="16">
        <v>347429.92</v>
      </c>
      <c r="F21" s="16">
        <v>347429.92</v>
      </c>
      <c r="G21" s="16">
        <f t="shared" si="1"/>
        <v>2159893.9500000002</v>
      </c>
      <c r="H21" s="18">
        <v>2900</v>
      </c>
    </row>
    <row r="22" spans="1:8" ht="15" x14ac:dyDescent="0.25">
      <c r="A22" s="26" t="s">
        <v>58</v>
      </c>
      <c r="B22" s="1">
        <f>SUM(B23:B31)</f>
        <v>9575869.7699999996</v>
      </c>
      <c r="C22" s="1">
        <f>SUM(C23:C31)</f>
        <v>17400</v>
      </c>
      <c r="D22" s="1">
        <f t="shared" si="0"/>
        <v>9593269.7699999996</v>
      </c>
      <c r="E22" s="1">
        <f>SUM(E23:E31)</f>
        <v>1143163.8699999999</v>
      </c>
      <c r="F22" s="1">
        <f>SUM(F23:F31)</f>
        <v>1143163.8699999999</v>
      </c>
      <c r="G22" s="1">
        <f t="shared" si="1"/>
        <v>8450105.9000000004</v>
      </c>
      <c r="H22" s="24">
        <v>0</v>
      </c>
    </row>
    <row r="23" spans="1:8" x14ac:dyDescent="0.2">
      <c r="A23" s="32" t="s">
        <v>75</v>
      </c>
      <c r="B23" s="16">
        <v>3151300.06</v>
      </c>
      <c r="C23" s="16">
        <v>0</v>
      </c>
      <c r="D23" s="16">
        <f t="shared" si="0"/>
        <v>3151300.06</v>
      </c>
      <c r="E23" s="16">
        <v>423314.23</v>
      </c>
      <c r="F23" s="16">
        <v>423314.23</v>
      </c>
      <c r="G23" s="16">
        <f t="shared" si="1"/>
        <v>2727985.83</v>
      </c>
      <c r="H23" s="18">
        <v>3100</v>
      </c>
    </row>
    <row r="24" spans="1:8" x14ac:dyDescent="0.2">
      <c r="A24" s="32" t="s">
        <v>76</v>
      </c>
      <c r="B24" s="16">
        <v>334692.3</v>
      </c>
      <c r="C24" s="16">
        <v>0</v>
      </c>
      <c r="D24" s="16">
        <f t="shared" si="0"/>
        <v>334692.3</v>
      </c>
      <c r="E24" s="16">
        <v>0</v>
      </c>
      <c r="F24" s="16">
        <v>0</v>
      </c>
      <c r="G24" s="16">
        <f t="shared" si="1"/>
        <v>334692.3</v>
      </c>
      <c r="H24" s="18">
        <v>3200</v>
      </c>
    </row>
    <row r="25" spans="1:8" x14ac:dyDescent="0.2">
      <c r="A25" s="32" t="s">
        <v>77</v>
      </c>
      <c r="B25" s="16">
        <v>76000</v>
      </c>
      <c r="C25" s="16">
        <v>17400</v>
      </c>
      <c r="D25" s="16">
        <f t="shared" si="0"/>
        <v>93400</v>
      </c>
      <c r="E25" s="16">
        <v>17400</v>
      </c>
      <c r="F25" s="16">
        <v>17400</v>
      </c>
      <c r="G25" s="16">
        <f t="shared" si="1"/>
        <v>76000</v>
      </c>
      <c r="H25" s="18">
        <v>3300</v>
      </c>
    </row>
    <row r="26" spans="1:8" x14ac:dyDescent="0.2">
      <c r="A26" s="32" t="s">
        <v>78</v>
      </c>
      <c r="B26" s="16">
        <v>479845.24</v>
      </c>
      <c r="C26" s="16">
        <v>0</v>
      </c>
      <c r="D26" s="16">
        <f t="shared" si="0"/>
        <v>479845.24</v>
      </c>
      <c r="E26" s="16">
        <v>62774.080000000002</v>
      </c>
      <c r="F26" s="16">
        <v>62774.080000000002</v>
      </c>
      <c r="G26" s="16">
        <f t="shared" si="1"/>
        <v>417071.16</v>
      </c>
      <c r="H26" s="18">
        <v>3400</v>
      </c>
    </row>
    <row r="27" spans="1:8" x14ac:dyDescent="0.2">
      <c r="A27" s="32" t="s">
        <v>79</v>
      </c>
      <c r="B27" s="16">
        <v>2535390.23</v>
      </c>
      <c r="C27" s="16">
        <v>0</v>
      </c>
      <c r="D27" s="16">
        <f t="shared" si="0"/>
        <v>2535390.23</v>
      </c>
      <c r="E27" s="16">
        <v>266484.05</v>
      </c>
      <c r="F27" s="16">
        <v>266484.05</v>
      </c>
      <c r="G27" s="16">
        <f t="shared" si="1"/>
        <v>2268906.1800000002</v>
      </c>
      <c r="H27" s="18">
        <v>3500</v>
      </c>
    </row>
    <row r="28" spans="1:8" x14ac:dyDescent="0.2">
      <c r="A28" s="32" t="s">
        <v>126</v>
      </c>
      <c r="B28" s="16">
        <v>86311.679999999993</v>
      </c>
      <c r="C28" s="16">
        <v>0</v>
      </c>
      <c r="D28" s="16">
        <f t="shared" si="0"/>
        <v>86311.679999999993</v>
      </c>
      <c r="E28" s="16">
        <v>0</v>
      </c>
      <c r="F28" s="16">
        <v>0</v>
      </c>
      <c r="G28" s="16">
        <f t="shared" si="1"/>
        <v>86311.679999999993</v>
      </c>
      <c r="H28" s="18">
        <v>3600</v>
      </c>
    </row>
    <row r="29" spans="1:8" x14ac:dyDescent="0.2">
      <c r="A29" s="32" t="s">
        <v>80</v>
      </c>
      <c r="B29" s="16">
        <v>882973.46</v>
      </c>
      <c r="C29" s="16">
        <v>0</v>
      </c>
      <c r="D29" s="16">
        <f t="shared" si="0"/>
        <v>882973.46</v>
      </c>
      <c r="E29" s="16">
        <v>159182.07999999999</v>
      </c>
      <c r="F29" s="16">
        <v>159182.07999999999</v>
      </c>
      <c r="G29" s="16">
        <f t="shared" si="1"/>
        <v>723791.38</v>
      </c>
      <c r="H29" s="18">
        <v>3700</v>
      </c>
    </row>
    <row r="30" spans="1:8" x14ac:dyDescent="0.2">
      <c r="A30" s="32" t="s">
        <v>81</v>
      </c>
      <c r="B30" s="16">
        <v>1000000</v>
      </c>
      <c r="C30" s="16">
        <v>0</v>
      </c>
      <c r="D30" s="16">
        <f t="shared" si="0"/>
        <v>1000000</v>
      </c>
      <c r="E30" s="16">
        <v>107186.43</v>
      </c>
      <c r="F30" s="16">
        <v>107186.43</v>
      </c>
      <c r="G30" s="16">
        <f t="shared" si="1"/>
        <v>892813.57000000007</v>
      </c>
      <c r="H30" s="18">
        <v>3800</v>
      </c>
    </row>
    <row r="31" spans="1:8" x14ac:dyDescent="0.2">
      <c r="A31" s="32" t="s">
        <v>18</v>
      </c>
      <c r="B31" s="16">
        <v>1029356.8</v>
      </c>
      <c r="C31" s="16">
        <v>0</v>
      </c>
      <c r="D31" s="16">
        <f t="shared" si="0"/>
        <v>1029356.8</v>
      </c>
      <c r="E31" s="16">
        <v>106823</v>
      </c>
      <c r="F31" s="16">
        <v>106823</v>
      </c>
      <c r="G31" s="16">
        <f t="shared" si="1"/>
        <v>922533.8</v>
      </c>
      <c r="H31" s="18">
        <v>3900</v>
      </c>
    </row>
    <row r="32" spans="1:8" ht="15" x14ac:dyDescent="0.25">
      <c r="A32" s="26" t="s">
        <v>118</v>
      </c>
      <c r="B32" s="1">
        <f>SUM(B33:B41)</f>
        <v>9597629.0800000001</v>
      </c>
      <c r="C32" s="1">
        <f>SUM(C33:C41)</f>
        <v>9634680.3200000003</v>
      </c>
      <c r="D32" s="1">
        <f t="shared" si="0"/>
        <v>19232309.399999999</v>
      </c>
      <c r="E32" s="1">
        <f>SUM(E33:E41)</f>
        <v>3250237.05</v>
      </c>
      <c r="F32" s="1">
        <f>SUM(F33:F41)</f>
        <v>3250237.05</v>
      </c>
      <c r="G32" s="1">
        <f t="shared" si="1"/>
        <v>15982072.349999998</v>
      </c>
      <c r="H32" s="24">
        <v>0</v>
      </c>
    </row>
    <row r="33" spans="1:8" x14ac:dyDescent="0.2">
      <c r="A33" s="32" t="s">
        <v>82</v>
      </c>
      <c r="B33" s="16">
        <v>0</v>
      </c>
      <c r="C33" s="16">
        <v>0</v>
      </c>
      <c r="D33" s="16">
        <f t="shared" si="0"/>
        <v>0</v>
      </c>
      <c r="E33" s="16">
        <v>0</v>
      </c>
      <c r="F33" s="16">
        <v>0</v>
      </c>
      <c r="G33" s="16">
        <f t="shared" si="1"/>
        <v>0</v>
      </c>
      <c r="H33" s="18">
        <v>4100</v>
      </c>
    </row>
    <row r="34" spans="1:8" x14ac:dyDescent="0.2">
      <c r="A34" s="32" t="s">
        <v>83</v>
      </c>
      <c r="B34" s="16">
        <v>3840000</v>
      </c>
      <c r="C34" s="16">
        <v>0</v>
      </c>
      <c r="D34" s="16">
        <f t="shared" si="0"/>
        <v>3840000</v>
      </c>
      <c r="E34" s="16">
        <v>960000</v>
      </c>
      <c r="F34" s="16">
        <v>960000</v>
      </c>
      <c r="G34" s="16">
        <f t="shared" si="1"/>
        <v>2880000</v>
      </c>
      <c r="H34" s="18">
        <v>4200</v>
      </c>
    </row>
    <row r="35" spans="1:8" x14ac:dyDescent="0.2">
      <c r="A35" s="32" t="s">
        <v>84</v>
      </c>
      <c r="B35" s="16">
        <v>0</v>
      </c>
      <c r="C35" s="16">
        <v>0</v>
      </c>
      <c r="D35" s="16">
        <f t="shared" si="0"/>
        <v>0</v>
      </c>
      <c r="E35" s="16">
        <v>0</v>
      </c>
      <c r="F35" s="16">
        <v>0</v>
      </c>
      <c r="G35" s="16">
        <f t="shared" si="1"/>
        <v>0</v>
      </c>
      <c r="H35" s="18">
        <v>4300</v>
      </c>
    </row>
    <row r="36" spans="1:8" x14ac:dyDescent="0.2">
      <c r="A36" s="32" t="s">
        <v>85</v>
      </c>
      <c r="B36" s="16">
        <v>5757629.0800000001</v>
      </c>
      <c r="C36" s="16">
        <v>9634680.3200000003</v>
      </c>
      <c r="D36" s="16">
        <f t="shared" si="0"/>
        <v>15392309.4</v>
      </c>
      <c r="E36" s="16">
        <v>2290237.0499999998</v>
      </c>
      <c r="F36" s="16">
        <v>2290237.0499999998</v>
      </c>
      <c r="G36" s="16">
        <f t="shared" si="1"/>
        <v>13102072.350000001</v>
      </c>
      <c r="H36" s="18">
        <v>4400</v>
      </c>
    </row>
    <row r="37" spans="1:8" x14ac:dyDescent="0.2">
      <c r="A37" s="32" t="s">
        <v>39</v>
      </c>
      <c r="B37" s="16">
        <v>0</v>
      </c>
      <c r="C37" s="16">
        <v>0</v>
      </c>
      <c r="D37" s="16">
        <f t="shared" si="0"/>
        <v>0</v>
      </c>
      <c r="E37" s="16">
        <v>0</v>
      </c>
      <c r="F37" s="16">
        <v>0</v>
      </c>
      <c r="G37" s="16">
        <f t="shared" si="1"/>
        <v>0</v>
      </c>
      <c r="H37" s="18">
        <v>4500</v>
      </c>
    </row>
    <row r="38" spans="1:8" x14ac:dyDescent="0.2">
      <c r="A38" s="32" t="s">
        <v>86</v>
      </c>
      <c r="B38" s="16">
        <v>0</v>
      </c>
      <c r="C38" s="16">
        <v>0</v>
      </c>
      <c r="D38" s="16">
        <f t="shared" si="0"/>
        <v>0</v>
      </c>
      <c r="E38" s="16">
        <v>0</v>
      </c>
      <c r="F38" s="16">
        <v>0</v>
      </c>
      <c r="G38" s="16">
        <f t="shared" si="1"/>
        <v>0</v>
      </c>
      <c r="H38" s="18">
        <v>4600</v>
      </c>
    </row>
    <row r="39" spans="1:8" x14ac:dyDescent="0.2">
      <c r="A39" s="32" t="s">
        <v>87</v>
      </c>
      <c r="B39" s="16">
        <v>0</v>
      </c>
      <c r="C39" s="16">
        <v>0</v>
      </c>
      <c r="D39" s="16">
        <f t="shared" si="0"/>
        <v>0</v>
      </c>
      <c r="E39" s="16">
        <v>0</v>
      </c>
      <c r="F39" s="16">
        <v>0</v>
      </c>
      <c r="G39" s="16">
        <f t="shared" si="1"/>
        <v>0</v>
      </c>
      <c r="H39" s="18">
        <v>4700</v>
      </c>
    </row>
    <row r="40" spans="1:8" x14ac:dyDescent="0.2">
      <c r="A40" s="32" t="s">
        <v>35</v>
      </c>
      <c r="B40" s="16">
        <v>0</v>
      </c>
      <c r="C40" s="16">
        <v>0</v>
      </c>
      <c r="D40" s="16">
        <f t="shared" si="0"/>
        <v>0</v>
      </c>
      <c r="E40" s="16">
        <v>0</v>
      </c>
      <c r="F40" s="16">
        <v>0</v>
      </c>
      <c r="G40" s="16">
        <f t="shared" si="1"/>
        <v>0</v>
      </c>
      <c r="H40" s="18">
        <v>4800</v>
      </c>
    </row>
    <row r="41" spans="1:8" x14ac:dyDescent="0.2">
      <c r="A41" s="32" t="s">
        <v>88</v>
      </c>
      <c r="B41" s="16">
        <v>0</v>
      </c>
      <c r="C41" s="16">
        <v>0</v>
      </c>
      <c r="D41" s="16">
        <f t="shared" si="0"/>
        <v>0</v>
      </c>
      <c r="E41" s="16">
        <v>0</v>
      </c>
      <c r="F41" s="16">
        <v>0</v>
      </c>
      <c r="G41" s="16">
        <f t="shared" si="1"/>
        <v>0</v>
      </c>
      <c r="H41" s="18">
        <v>4900</v>
      </c>
    </row>
    <row r="42" spans="1:8" ht="15" x14ac:dyDescent="0.25">
      <c r="A42" s="26" t="s">
        <v>119</v>
      </c>
      <c r="B42" s="1">
        <f>SUM(B43:B51)</f>
        <v>1500000</v>
      </c>
      <c r="C42" s="1">
        <f>SUM(C43:C51)</f>
        <v>104799.99</v>
      </c>
      <c r="D42" s="1">
        <f t="shared" si="0"/>
        <v>1604799.99</v>
      </c>
      <c r="E42" s="1">
        <f>SUM(E43:E51)</f>
        <v>1554799.99</v>
      </c>
      <c r="F42" s="1">
        <f>SUM(F43:F51)</f>
        <v>1554799.99</v>
      </c>
      <c r="G42" s="1">
        <f t="shared" si="1"/>
        <v>50000</v>
      </c>
      <c r="H42" s="24">
        <v>0</v>
      </c>
    </row>
    <row r="43" spans="1:8" x14ac:dyDescent="0.2">
      <c r="A43" s="27" t="s">
        <v>89</v>
      </c>
      <c r="B43" s="16">
        <v>0</v>
      </c>
      <c r="C43" s="16">
        <v>87999.99</v>
      </c>
      <c r="D43" s="16">
        <f t="shared" si="0"/>
        <v>87999.99</v>
      </c>
      <c r="E43" s="16">
        <v>37999.99</v>
      </c>
      <c r="F43" s="16">
        <v>37999.99</v>
      </c>
      <c r="G43" s="16">
        <f t="shared" si="1"/>
        <v>50000.000000000007</v>
      </c>
      <c r="H43" s="18">
        <v>5100</v>
      </c>
    </row>
    <row r="44" spans="1:8" x14ac:dyDescent="0.2">
      <c r="A44" s="32" t="s">
        <v>90</v>
      </c>
      <c r="B44" s="16">
        <v>0</v>
      </c>
      <c r="C44" s="16">
        <v>0</v>
      </c>
      <c r="D44" s="16">
        <f t="shared" si="0"/>
        <v>0</v>
      </c>
      <c r="E44" s="16">
        <v>0</v>
      </c>
      <c r="F44" s="16">
        <v>0</v>
      </c>
      <c r="G44" s="16">
        <f t="shared" si="1"/>
        <v>0</v>
      </c>
      <c r="H44" s="18">
        <v>5200</v>
      </c>
    </row>
    <row r="45" spans="1:8" x14ac:dyDescent="0.2">
      <c r="A45" s="32" t="s">
        <v>91</v>
      </c>
      <c r="B45" s="16">
        <v>0</v>
      </c>
      <c r="C45" s="16">
        <v>0</v>
      </c>
      <c r="D45" s="16">
        <f t="shared" si="0"/>
        <v>0</v>
      </c>
      <c r="E45" s="16">
        <v>0</v>
      </c>
      <c r="F45" s="16">
        <v>0</v>
      </c>
      <c r="G45" s="16">
        <f t="shared" si="1"/>
        <v>0</v>
      </c>
      <c r="H45" s="18">
        <v>5300</v>
      </c>
    </row>
    <row r="46" spans="1:8" x14ac:dyDescent="0.2">
      <c r="A46" s="32" t="s">
        <v>92</v>
      </c>
      <c r="B46" s="16">
        <v>1500000</v>
      </c>
      <c r="C46" s="16">
        <v>16800</v>
      </c>
      <c r="D46" s="16">
        <f t="shared" si="0"/>
        <v>1516800</v>
      </c>
      <c r="E46" s="16">
        <v>1516800</v>
      </c>
      <c r="F46" s="16">
        <v>1516800</v>
      </c>
      <c r="G46" s="16">
        <f t="shared" si="1"/>
        <v>0</v>
      </c>
      <c r="H46" s="18">
        <v>5400</v>
      </c>
    </row>
    <row r="47" spans="1:8" x14ac:dyDescent="0.2">
      <c r="A47" s="32" t="s">
        <v>93</v>
      </c>
      <c r="B47" s="16">
        <v>0</v>
      </c>
      <c r="C47" s="16">
        <v>0</v>
      </c>
      <c r="D47" s="16">
        <f t="shared" si="0"/>
        <v>0</v>
      </c>
      <c r="E47" s="16">
        <v>0</v>
      </c>
      <c r="F47" s="16">
        <v>0</v>
      </c>
      <c r="G47" s="16">
        <f t="shared" si="1"/>
        <v>0</v>
      </c>
      <c r="H47" s="18">
        <v>5500</v>
      </c>
    </row>
    <row r="48" spans="1:8" x14ac:dyDescent="0.2">
      <c r="A48" s="32" t="s">
        <v>94</v>
      </c>
      <c r="B48" s="16">
        <v>0</v>
      </c>
      <c r="C48" s="16">
        <v>0</v>
      </c>
      <c r="D48" s="16">
        <f t="shared" si="0"/>
        <v>0</v>
      </c>
      <c r="E48" s="16">
        <v>0</v>
      </c>
      <c r="F48" s="16">
        <v>0</v>
      </c>
      <c r="G48" s="16">
        <f t="shared" si="1"/>
        <v>0</v>
      </c>
      <c r="H48" s="18">
        <v>5600</v>
      </c>
    </row>
    <row r="49" spans="1:8" x14ac:dyDescent="0.2">
      <c r="A49" s="32" t="s">
        <v>95</v>
      </c>
      <c r="B49" s="16">
        <v>0</v>
      </c>
      <c r="C49" s="16">
        <v>0</v>
      </c>
      <c r="D49" s="16">
        <f t="shared" si="0"/>
        <v>0</v>
      </c>
      <c r="E49" s="16">
        <v>0</v>
      </c>
      <c r="F49" s="16">
        <v>0</v>
      </c>
      <c r="G49" s="16">
        <f t="shared" si="1"/>
        <v>0</v>
      </c>
      <c r="H49" s="18">
        <v>5700</v>
      </c>
    </row>
    <row r="50" spans="1:8" x14ac:dyDescent="0.2">
      <c r="A50" s="32" t="s">
        <v>96</v>
      </c>
      <c r="B50" s="16">
        <v>0</v>
      </c>
      <c r="C50" s="16">
        <v>0</v>
      </c>
      <c r="D50" s="16">
        <f t="shared" si="0"/>
        <v>0</v>
      </c>
      <c r="E50" s="16">
        <v>0</v>
      </c>
      <c r="F50" s="16">
        <v>0</v>
      </c>
      <c r="G50" s="16">
        <f t="shared" si="1"/>
        <v>0</v>
      </c>
      <c r="H50" s="18">
        <v>5800</v>
      </c>
    </row>
    <row r="51" spans="1:8" x14ac:dyDescent="0.2">
      <c r="A51" s="32" t="s">
        <v>97</v>
      </c>
      <c r="B51" s="16">
        <v>0</v>
      </c>
      <c r="C51" s="16">
        <v>0</v>
      </c>
      <c r="D51" s="16">
        <f t="shared" si="0"/>
        <v>0</v>
      </c>
      <c r="E51" s="16">
        <v>0</v>
      </c>
      <c r="F51" s="16">
        <v>0</v>
      </c>
      <c r="G51" s="16">
        <f t="shared" si="1"/>
        <v>0</v>
      </c>
      <c r="H51" s="18">
        <v>5900</v>
      </c>
    </row>
    <row r="52" spans="1:8" ht="15" x14ac:dyDescent="0.25">
      <c r="A52" s="26" t="s">
        <v>59</v>
      </c>
      <c r="B52" s="1">
        <f>SUM(B53:B55)</f>
        <v>27509937.300000001</v>
      </c>
      <c r="C52" s="1">
        <f>SUM(C53:C55)</f>
        <v>14448515.99</v>
      </c>
      <c r="D52" s="1">
        <f t="shared" si="0"/>
        <v>41958453.289999999</v>
      </c>
      <c r="E52" s="1">
        <f>SUM(E53:E55)</f>
        <v>6003297.04</v>
      </c>
      <c r="F52" s="1">
        <f>SUM(F53:F55)</f>
        <v>6003297.04</v>
      </c>
      <c r="G52" s="1">
        <f t="shared" si="1"/>
        <v>35955156.25</v>
      </c>
      <c r="H52" s="24">
        <v>0</v>
      </c>
    </row>
    <row r="53" spans="1:8" x14ac:dyDescent="0.2">
      <c r="A53" s="32" t="s">
        <v>98</v>
      </c>
      <c r="B53" s="16">
        <v>27405937.300000001</v>
      </c>
      <c r="C53" s="16">
        <v>14448515.99</v>
      </c>
      <c r="D53" s="16">
        <f t="shared" si="0"/>
        <v>41854453.289999999</v>
      </c>
      <c r="E53" s="16">
        <v>6003297.04</v>
      </c>
      <c r="F53" s="16">
        <v>6003297.04</v>
      </c>
      <c r="G53" s="16">
        <f t="shared" si="1"/>
        <v>35851156.25</v>
      </c>
      <c r="H53" s="18">
        <v>6100</v>
      </c>
    </row>
    <row r="54" spans="1:8" x14ac:dyDescent="0.2">
      <c r="A54" s="32" t="s">
        <v>99</v>
      </c>
      <c r="B54" s="16">
        <v>0</v>
      </c>
      <c r="C54" s="16">
        <v>0</v>
      </c>
      <c r="D54" s="16">
        <f t="shared" si="0"/>
        <v>0</v>
      </c>
      <c r="E54" s="16">
        <v>0</v>
      </c>
      <c r="F54" s="16">
        <v>0</v>
      </c>
      <c r="G54" s="16">
        <f t="shared" si="1"/>
        <v>0</v>
      </c>
      <c r="H54" s="18">
        <v>6200</v>
      </c>
    </row>
    <row r="55" spans="1:8" x14ac:dyDescent="0.2">
      <c r="A55" s="32" t="s">
        <v>100</v>
      </c>
      <c r="B55" s="16">
        <v>104000</v>
      </c>
      <c r="C55" s="16">
        <v>0</v>
      </c>
      <c r="D55" s="16">
        <f t="shared" si="0"/>
        <v>104000</v>
      </c>
      <c r="E55" s="16">
        <v>0</v>
      </c>
      <c r="F55" s="16">
        <v>0</v>
      </c>
      <c r="G55" s="16">
        <f t="shared" si="1"/>
        <v>104000</v>
      </c>
      <c r="H55" s="18">
        <v>6300</v>
      </c>
    </row>
    <row r="56" spans="1:8" ht="15" x14ac:dyDescent="0.25">
      <c r="A56" s="26" t="s">
        <v>120</v>
      </c>
      <c r="B56" s="1">
        <f>SUM(B57:B63)</f>
        <v>0</v>
      </c>
      <c r="C56" s="1">
        <f>SUM(C57:C63)</f>
        <v>0</v>
      </c>
      <c r="D56" s="1">
        <f t="shared" si="0"/>
        <v>0</v>
      </c>
      <c r="E56" s="1">
        <f>SUM(E57:E63)</f>
        <v>0</v>
      </c>
      <c r="F56" s="1">
        <f>SUM(F57:F63)</f>
        <v>0</v>
      </c>
      <c r="G56" s="1">
        <f t="shared" si="1"/>
        <v>0</v>
      </c>
      <c r="H56" s="24">
        <v>0</v>
      </c>
    </row>
    <row r="57" spans="1:8" x14ac:dyDescent="0.2">
      <c r="A57" s="32" t="s">
        <v>127</v>
      </c>
      <c r="B57" s="16">
        <v>0</v>
      </c>
      <c r="C57" s="16">
        <v>0</v>
      </c>
      <c r="D57" s="16">
        <f t="shared" si="0"/>
        <v>0</v>
      </c>
      <c r="E57" s="16">
        <v>0</v>
      </c>
      <c r="F57" s="16">
        <v>0</v>
      </c>
      <c r="G57" s="16">
        <f t="shared" si="1"/>
        <v>0</v>
      </c>
      <c r="H57" s="18">
        <v>7100</v>
      </c>
    </row>
    <row r="58" spans="1:8" x14ac:dyDescent="0.2">
      <c r="A58" s="32" t="s">
        <v>101</v>
      </c>
      <c r="B58" s="16">
        <v>0</v>
      </c>
      <c r="C58" s="16">
        <v>0</v>
      </c>
      <c r="D58" s="16">
        <f t="shared" si="0"/>
        <v>0</v>
      </c>
      <c r="E58" s="16">
        <v>0</v>
      </c>
      <c r="F58" s="16">
        <v>0</v>
      </c>
      <c r="G58" s="16">
        <f t="shared" si="1"/>
        <v>0</v>
      </c>
      <c r="H58" s="18">
        <v>7200</v>
      </c>
    </row>
    <row r="59" spans="1:8" x14ac:dyDescent="0.2">
      <c r="A59" s="32" t="s">
        <v>102</v>
      </c>
      <c r="B59" s="16">
        <v>0</v>
      </c>
      <c r="C59" s="16">
        <v>0</v>
      </c>
      <c r="D59" s="16">
        <f t="shared" si="0"/>
        <v>0</v>
      </c>
      <c r="E59" s="16">
        <v>0</v>
      </c>
      <c r="F59" s="16">
        <v>0</v>
      </c>
      <c r="G59" s="16">
        <f t="shared" si="1"/>
        <v>0</v>
      </c>
      <c r="H59" s="18">
        <v>7300</v>
      </c>
    </row>
    <row r="60" spans="1:8" x14ac:dyDescent="0.2">
      <c r="A60" s="32" t="s">
        <v>103</v>
      </c>
      <c r="B60" s="16">
        <v>0</v>
      </c>
      <c r="C60" s="16">
        <v>0</v>
      </c>
      <c r="D60" s="16">
        <f t="shared" si="0"/>
        <v>0</v>
      </c>
      <c r="E60" s="16">
        <v>0</v>
      </c>
      <c r="F60" s="16">
        <v>0</v>
      </c>
      <c r="G60" s="16">
        <f t="shared" si="1"/>
        <v>0</v>
      </c>
      <c r="H60" s="18">
        <v>7400</v>
      </c>
    </row>
    <row r="61" spans="1:8" x14ac:dyDescent="0.2">
      <c r="A61" s="32" t="s">
        <v>104</v>
      </c>
      <c r="B61" s="16">
        <v>0</v>
      </c>
      <c r="C61" s="16">
        <v>0</v>
      </c>
      <c r="D61" s="16">
        <f t="shared" si="0"/>
        <v>0</v>
      </c>
      <c r="E61" s="16">
        <v>0</v>
      </c>
      <c r="F61" s="16">
        <v>0</v>
      </c>
      <c r="G61" s="16">
        <f t="shared" si="1"/>
        <v>0</v>
      </c>
      <c r="H61" s="18">
        <v>7500</v>
      </c>
    </row>
    <row r="62" spans="1:8" x14ac:dyDescent="0.2">
      <c r="A62" s="32" t="s">
        <v>105</v>
      </c>
      <c r="B62" s="16">
        <v>0</v>
      </c>
      <c r="C62" s="16">
        <v>0</v>
      </c>
      <c r="D62" s="16">
        <f t="shared" si="0"/>
        <v>0</v>
      </c>
      <c r="E62" s="16">
        <v>0</v>
      </c>
      <c r="F62" s="16">
        <v>0</v>
      </c>
      <c r="G62" s="16">
        <f t="shared" si="1"/>
        <v>0</v>
      </c>
      <c r="H62" s="18">
        <v>7600</v>
      </c>
    </row>
    <row r="63" spans="1:8" x14ac:dyDescent="0.2">
      <c r="A63" s="32" t="s">
        <v>106</v>
      </c>
      <c r="B63" s="16">
        <v>0</v>
      </c>
      <c r="C63" s="16">
        <v>0</v>
      </c>
      <c r="D63" s="16">
        <f t="shared" si="0"/>
        <v>0</v>
      </c>
      <c r="E63" s="16">
        <v>0</v>
      </c>
      <c r="F63" s="16">
        <v>0</v>
      </c>
      <c r="G63" s="16">
        <f t="shared" si="1"/>
        <v>0</v>
      </c>
      <c r="H63" s="18">
        <v>7900</v>
      </c>
    </row>
    <row r="64" spans="1:8" ht="15" x14ac:dyDescent="0.25">
      <c r="A64" s="26" t="s">
        <v>121</v>
      </c>
      <c r="B64" s="1">
        <f>SUM(B65:B67)</f>
        <v>0</v>
      </c>
      <c r="C64" s="1">
        <f>SUM(C65:C67)</f>
        <v>0</v>
      </c>
      <c r="D64" s="1">
        <f t="shared" si="0"/>
        <v>0</v>
      </c>
      <c r="E64" s="1">
        <f>SUM(E65:E67)</f>
        <v>0</v>
      </c>
      <c r="F64" s="1">
        <f>SUM(F65:F67)</f>
        <v>0</v>
      </c>
      <c r="G64" s="1">
        <f t="shared" si="1"/>
        <v>0</v>
      </c>
      <c r="H64" s="24">
        <v>0</v>
      </c>
    </row>
    <row r="65" spans="1:8" x14ac:dyDescent="0.2">
      <c r="A65" s="32" t="s">
        <v>36</v>
      </c>
      <c r="B65" s="16">
        <v>0</v>
      </c>
      <c r="C65" s="16">
        <v>0</v>
      </c>
      <c r="D65" s="16">
        <f t="shared" si="0"/>
        <v>0</v>
      </c>
      <c r="E65" s="16">
        <v>0</v>
      </c>
      <c r="F65" s="16">
        <v>0</v>
      </c>
      <c r="G65" s="16">
        <f t="shared" si="1"/>
        <v>0</v>
      </c>
      <c r="H65" s="18">
        <v>8100</v>
      </c>
    </row>
    <row r="66" spans="1:8" x14ac:dyDescent="0.2">
      <c r="A66" s="32" t="s">
        <v>37</v>
      </c>
      <c r="B66" s="16">
        <v>0</v>
      </c>
      <c r="C66" s="16">
        <v>0</v>
      </c>
      <c r="D66" s="16">
        <f t="shared" si="0"/>
        <v>0</v>
      </c>
      <c r="E66" s="16">
        <v>0</v>
      </c>
      <c r="F66" s="16">
        <v>0</v>
      </c>
      <c r="G66" s="16">
        <f t="shared" si="1"/>
        <v>0</v>
      </c>
      <c r="H66" s="18">
        <v>8300</v>
      </c>
    </row>
    <row r="67" spans="1:8" x14ac:dyDescent="0.2">
      <c r="A67" s="32" t="s">
        <v>38</v>
      </c>
      <c r="B67" s="16">
        <v>0</v>
      </c>
      <c r="C67" s="16">
        <v>0</v>
      </c>
      <c r="D67" s="16">
        <f t="shared" si="0"/>
        <v>0</v>
      </c>
      <c r="E67" s="16">
        <v>0</v>
      </c>
      <c r="F67" s="16">
        <v>0</v>
      </c>
      <c r="G67" s="16">
        <f t="shared" si="1"/>
        <v>0</v>
      </c>
      <c r="H67" s="18">
        <v>8500</v>
      </c>
    </row>
    <row r="68" spans="1:8" ht="15" x14ac:dyDescent="0.25">
      <c r="A68" s="26" t="s">
        <v>60</v>
      </c>
      <c r="B68" s="1">
        <f>SUM(B69:B75)</f>
        <v>0</v>
      </c>
      <c r="C68" s="1">
        <f>SUM(C69:C75)</f>
        <v>0</v>
      </c>
      <c r="D68" s="1">
        <f t="shared" si="0"/>
        <v>0</v>
      </c>
      <c r="E68" s="1">
        <f>SUM(E69:E75)</f>
        <v>0</v>
      </c>
      <c r="F68" s="1">
        <f>SUM(F69:F75)</f>
        <v>0</v>
      </c>
      <c r="G68" s="1">
        <f t="shared" si="1"/>
        <v>0</v>
      </c>
      <c r="H68" s="24">
        <v>0</v>
      </c>
    </row>
    <row r="69" spans="1:8" x14ac:dyDescent="0.2">
      <c r="A69" s="32" t="s">
        <v>107</v>
      </c>
      <c r="B69" s="16">
        <v>0</v>
      </c>
      <c r="C69" s="16">
        <v>0</v>
      </c>
      <c r="D69" s="16">
        <f t="shared" ref="D69:D75" si="2">B69+C69</f>
        <v>0</v>
      </c>
      <c r="E69" s="16">
        <v>0</v>
      </c>
      <c r="F69" s="16">
        <v>0</v>
      </c>
      <c r="G69" s="16">
        <f t="shared" ref="G69:G75" si="3">D69-E69</f>
        <v>0</v>
      </c>
      <c r="H69" s="18">
        <v>9100</v>
      </c>
    </row>
    <row r="70" spans="1:8" x14ac:dyDescent="0.2">
      <c r="A70" s="32" t="s">
        <v>108</v>
      </c>
      <c r="B70" s="16">
        <v>0</v>
      </c>
      <c r="C70" s="16">
        <v>0</v>
      </c>
      <c r="D70" s="16">
        <f t="shared" si="2"/>
        <v>0</v>
      </c>
      <c r="E70" s="16">
        <v>0</v>
      </c>
      <c r="F70" s="16">
        <v>0</v>
      </c>
      <c r="G70" s="16">
        <f t="shared" si="3"/>
        <v>0</v>
      </c>
      <c r="H70" s="18">
        <v>9200</v>
      </c>
    </row>
    <row r="71" spans="1:8" x14ac:dyDescent="0.2">
      <c r="A71" s="32" t="s">
        <v>109</v>
      </c>
      <c r="B71" s="16">
        <v>0</v>
      </c>
      <c r="C71" s="16">
        <v>0</v>
      </c>
      <c r="D71" s="16">
        <f t="shared" si="2"/>
        <v>0</v>
      </c>
      <c r="E71" s="16">
        <v>0</v>
      </c>
      <c r="F71" s="16">
        <v>0</v>
      </c>
      <c r="G71" s="16">
        <f t="shared" si="3"/>
        <v>0</v>
      </c>
      <c r="H71" s="18">
        <v>9300</v>
      </c>
    </row>
    <row r="72" spans="1:8" x14ac:dyDescent="0.2">
      <c r="A72" s="32" t="s">
        <v>110</v>
      </c>
      <c r="B72" s="16">
        <v>0</v>
      </c>
      <c r="C72" s="16">
        <v>0</v>
      </c>
      <c r="D72" s="16">
        <f t="shared" si="2"/>
        <v>0</v>
      </c>
      <c r="E72" s="16">
        <v>0</v>
      </c>
      <c r="F72" s="16">
        <v>0</v>
      </c>
      <c r="G72" s="16">
        <f t="shared" si="3"/>
        <v>0</v>
      </c>
      <c r="H72" s="18">
        <v>9400</v>
      </c>
    </row>
    <row r="73" spans="1:8" x14ac:dyDescent="0.2">
      <c r="A73" s="32" t="s">
        <v>111</v>
      </c>
      <c r="B73" s="16">
        <v>0</v>
      </c>
      <c r="C73" s="16">
        <v>0</v>
      </c>
      <c r="D73" s="16">
        <f t="shared" si="2"/>
        <v>0</v>
      </c>
      <c r="E73" s="16">
        <v>0</v>
      </c>
      <c r="F73" s="16">
        <v>0</v>
      </c>
      <c r="G73" s="16">
        <f t="shared" si="3"/>
        <v>0</v>
      </c>
      <c r="H73" s="18">
        <v>9500</v>
      </c>
    </row>
    <row r="74" spans="1:8" x14ac:dyDescent="0.2">
      <c r="A74" s="32" t="s">
        <v>112</v>
      </c>
      <c r="B74" s="16">
        <v>0</v>
      </c>
      <c r="C74" s="16">
        <v>0</v>
      </c>
      <c r="D74" s="16">
        <f t="shared" si="2"/>
        <v>0</v>
      </c>
      <c r="E74" s="16">
        <v>0</v>
      </c>
      <c r="F74" s="16">
        <v>0</v>
      </c>
      <c r="G74" s="16">
        <f t="shared" si="3"/>
        <v>0</v>
      </c>
      <c r="H74" s="18">
        <v>9600</v>
      </c>
    </row>
    <row r="75" spans="1:8" x14ac:dyDescent="0.2">
      <c r="A75" s="30" t="s">
        <v>113</v>
      </c>
      <c r="B75" s="4">
        <v>0</v>
      </c>
      <c r="C75" s="4">
        <v>0</v>
      </c>
      <c r="D75" s="4">
        <f t="shared" si="2"/>
        <v>0</v>
      </c>
      <c r="E75" s="4">
        <v>0</v>
      </c>
      <c r="F75" s="4">
        <v>0</v>
      </c>
      <c r="G75" s="4">
        <f t="shared" si="3"/>
        <v>0</v>
      </c>
      <c r="H75" s="18">
        <v>9900</v>
      </c>
    </row>
    <row r="76" spans="1:8" ht="15" x14ac:dyDescent="0.25">
      <c r="A76" s="3" t="s">
        <v>122</v>
      </c>
      <c r="B76" s="2">
        <f t="shared" ref="B76:G76" si="4">SUM(B4+B12+B22+B32+B42+B52+B56+B64+B68)</f>
        <v>78487994.189999998</v>
      </c>
      <c r="C76" s="2">
        <f t="shared" si="4"/>
        <v>25268635.130000003</v>
      </c>
      <c r="D76" s="2">
        <f t="shared" si="4"/>
        <v>103756629.31999999</v>
      </c>
      <c r="E76" s="2">
        <f t="shared" si="4"/>
        <v>17916009.470000003</v>
      </c>
      <c r="F76" s="2">
        <f t="shared" si="4"/>
        <v>17916009.470000003</v>
      </c>
      <c r="G76" s="2">
        <f t="shared" si="4"/>
        <v>85840619.849999994</v>
      </c>
    </row>
    <row r="78" spans="1:8" x14ac:dyDescent="0.2">
      <c r="A78" s="22" t="s">
        <v>115</v>
      </c>
    </row>
    <row r="88" spans="1:9" x14ac:dyDescent="0.2">
      <c r="A88" s="39" t="s">
        <v>149</v>
      </c>
      <c r="B88" s="39"/>
      <c r="C88" s="39"/>
      <c r="D88" s="15"/>
      <c r="E88" s="13" t="s">
        <v>150</v>
      </c>
      <c r="F88" s="25"/>
      <c r="G88" s="25"/>
      <c r="H88" s="25"/>
      <c r="I88" s="25"/>
    </row>
    <row r="89" spans="1:9" x14ac:dyDescent="0.2">
      <c r="A89" s="39" t="s">
        <v>151</v>
      </c>
      <c r="B89" s="39"/>
      <c r="C89" s="39"/>
      <c r="D89" s="15"/>
      <c r="E89" s="13" t="s">
        <v>152</v>
      </c>
      <c r="F89" s="25"/>
      <c r="G89" s="25"/>
      <c r="H89" s="25"/>
      <c r="I89" s="25"/>
    </row>
  </sheetData>
  <sheetProtection formatCells="0" formatColumns="0" formatRows="0" autoFilter="0"/>
  <mergeCells count="4">
    <mergeCell ref="A1:G1"/>
    <mergeCell ref="G2:G3"/>
    <mergeCell ref="A88:C88"/>
    <mergeCell ref="A89:C89"/>
  </mergeCells>
  <printOptions horizontalCentered="1"/>
  <pageMargins left="0.70866141732283472" right="0.70866141732283472" top="0.74803149606299213" bottom="0.74803149606299213" header="0.31496062992125984" footer="0.31496062992125984"/>
  <pageSetup scale="5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tabSelected="1" view="pageBreakPreview" zoomScaleNormal="100" zoomScaleSheetLayoutView="100" workbookViewId="0">
      <selection activeCell="F59" sqref="F59"/>
    </sheetView>
  </sheetViews>
  <sheetFormatPr baseColWidth="10" defaultColWidth="12" defaultRowHeight="14.25" x14ac:dyDescent="0.2"/>
  <cols>
    <col min="1" max="1" width="79" style="22" customWidth="1"/>
    <col min="2" max="7" width="18.33203125" style="22" customWidth="1"/>
    <col min="8" max="16384" width="12" style="22"/>
  </cols>
  <sheetData>
    <row r="1" spans="1:7" ht="57" customHeight="1" x14ac:dyDescent="0.2">
      <c r="A1" s="45" t="s">
        <v>148</v>
      </c>
      <c r="B1" s="46"/>
      <c r="C1" s="46"/>
      <c r="D1" s="46"/>
      <c r="E1" s="46"/>
      <c r="F1" s="46"/>
      <c r="G1" s="47"/>
    </row>
    <row r="2" spans="1:7" ht="15" x14ac:dyDescent="0.2">
      <c r="A2" s="12"/>
      <c r="B2" s="17"/>
      <c r="C2" s="20"/>
      <c r="D2" s="23" t="s">
        <v>56</v>
      </c>
      <c r="E2" s="20"/>
      <c r="F2" s="9"/>
      <c r="G2" s="40" t="s">
        <v>55</v>
      </c>
    </row>
    <row r="3" spans="1:7" ht="24.95" customHeight="1" x14ac:dyDescent="0.2">
      <c r="A3" s="8" t="s">
        <v>50</v>
      </c>
      <c r="B3" s="7" t="s">
        <v>51</v>
      </c>
      <c r="C3" s="7" t="s">
        <v>114</v>
      </c>
      <c r="D3" s="7" t="s">
        <v>52</v>
      </c>
      <c r="E3" s="7" t="s">
        <v>53</v>
      </c>
      <c r="F3" s="7" t="s">
        <v>54</v>
      </c>
      <c r="G3" s="41"/>
    </row>
    <row r="4" spans="1:7" ht="15" x14ac:dyDescent="0.2">
      <c r="A4" s="6"/>
      <c r="B4" s="5"/>
      <c r="C4" s="5"/>
      <c r="D4" s="5"/>
      <c r="E4" s="5"/>
      <c r="F4" s="5"/>
      <c r="G4" s="5"/>
    </row>
    <row r="5" spans="1:7" ht="15" x14ac:dyDescent="0.25">
      <c r="A5" s="28" t="s">
        <v>15</v>
      </c>
      <c r="B5" s="1">
        <f t="shared" ref="B5:G5" si="0">SUM(B6:B13)</f>
        <v>42182479.380000003</v>
      </c>
      <c r="C5" s="1">
        <f t="shared" si="0"/>
        <v>10678739.140000001</v>
      </c>
      <c r="D5" s="1">
        <f t="shared" si="0"/>
        <v>52861218.519999996</v>
      </c>
      <c r="E5" s="1">
        <f t="shared" si="0"/>
        <v>10719789.470000001</v>
      </c>
      <c r="F5" s="1">
        <f t="shared" si="0"/>
        <v>10719789.470000001</v>
      </c>
      <c r="G5" s="1">
        <f t="shared" si="0"/>
        <v>42141429.049999997</v>
      </c>
    </row>
    <row r="6" spans="1:7" x14ac:dyDescent="0.2">
      <c r="A6" s="31" t="s">
        <v>40</v>
      </c>
      <c r="B6" s="16">
        <v>3161382.76</v>
      </c>
      <c r="C6" s="16">
        <v>0</v>
      </c>
      <c r="D6" s="16">
        <f>B6+C6</f>
        <v>3161382.76</v>
      </c>
      <c r="E6" s="16">
        <v>704776.14</v>
      </c>
      <c r="F6" s="16">
        <v>704776.14</v>
      </c>
      <c r="G6" s="16">
        <f>D6-E6</f>
        <v>2456606.6199999996</v>
      </c>
    </row>
    <row r="7" spans="1:7" x14ac:dyDescent="0.2">
      <c r="A7" s="31" t="s">
        <v>16</v>
      </c>
      <c r="B7" s="16">
        <v>522631.89</v>
      </c>
      <c r="C7" s="16">
        <v>0</v>
      </c>
      <c r="D7" s="16">
        <f t="shared" ref="D7:D13" si="1">B7+C7</f>
        <v>522631.89</v>
      </c>
      <c r="E7" s="16">
        <v>117759.61</v>
      </c>
      <c r="F7" s="16">
        <v>117759.61</v>
      </c>
      <c r="G7" s="16">
        <f t="shared" ref="G7:G13" si="2">D7-E7</f>
        <v>404872.28</v>
      </c>
    </row>
    <row r="8" spans="1:7" x14ac:dyDescent="0.2">
      <c r="A8" s="31" t="s">
        <v>116</v>
      </c>
      <c r="B8" s="16">
        <v>12779090.880000001</v>
      </c>
      <c r="C8" s="16">
        <v>8757680.3100000005</v>
      </c>
      <c r="D8" s="16">
        <f t="shared" si="1"/>
        <v>21536771.190000001</v>
      </c>
      <c r="E8" s="16">
        <v>4100752.04</v>
      </c>
      <c r="F8" s="16">
        <v>4100752.04</v>
      </c>
      <c r="G8" s="16">
        <f t="shared" si="2"/>
        <v>17436019.150000002</v>
      </c>
    </row>
    <row r="9" spans="1:7" x14ac:dyDescent="0.2">
      <c r="A9" s="31" t="s">
        <v>3</v>
      </c>
      <c r="B9" s="16">
        <v>0</v>
      </c>
      <c r="C9" s="16">
        <v>0</v>
      </c>
      <c r="D9" s="16">
        <f t="shared" si="1"/>
        <v>0</v>
      </c>
      <c r="E9" s="16">
        <v>0</v>
      </c>
      <c r="F9" s="16">
        <v>0</v>
      </c>
      <c r="G9" s="16">
        <f t="shared" si="2"/>
        <v>0</v>
      </c>
    </row>
    <row r="10" spans="1:7" x14ac:dyDescent="0.2">
      <c r="A10" s="31" t="s">
        <v>22</v>
      </c>
      <c r="B10" s="16">
        <v>2093581.57</v>
      </c>
      <c r="C10" s="16">
        <v>40000</v>
      </c>
      <c r="D10" s="16">
        <f t="shared" si="1"/>
        <v>2133581.5700000003</v>
      </c>
      <c r="E10" s="16">
        <v>376927.86</v>
      </c>
      <c r="F10" s="16">
        <v>376927.86</v>
      </c>
      <c r="G10" s="16">
        <f t="shared" si="2"/>
        <v>1756653.7100000004</v>
      </c>
    </row>
    <row r="11" spans="1:7" x14ac:dyDescent="0.2">
      <c r="A11" s="31" t="s">
        <v>17</v>
      </c>
      <c r="B11" s="16">
        <v>0</v>
      </c>
      <c r="C11" s="16">
        <v>0</v>
      </c>
      <c r="D11" s="16">
        <f t="shared" si="1"/>
        <v>0</v>
      </c>
      <c r="E11" s="16">
        <v>0</v>
      </c>
      <c r="F11" s="16">
        <v>0</v>
      </c>
      <c r="G11" s="16">
        <f t="shared" si="2"/>
        <v>0</v>
      </c>
    </row>
    <row r="12" spans="1:7" x14ac:dyDescent="0.2">
      <c r="A12" s="31" t="s">
        <v>41</v>
      </c>
      <c r="B12" s="16">
        <v>3494713.25</v>
      </c>
      <c r="C12" s="16">
        <v>39360</v>
      </c>
      <c r="D12" s="16">
        <f t="shared" si="1"/>
        <v>3534073.25</v>
      </c>
      <c r="E12" s="16">
        <v>417395.57</v>
      </c>
      <c r="F12" s="16">
        <v>417395.57</v>
      </c>
      <c r="G12" s="16">
        <f t="shared" si="2"/>
        <v>3116677.68</v>
      </c>
    </row>
    <row r="13" spans="1:7" x14ac:dyDescent="0.2">
      <c r="A13" s="31" t="s">
        <v>18</v>
      </c>
      <c r="B13" s="16">
        <v>20131079.030000001</v>
      </c>
      <c r="C13" s="16">
        <v>1841698.83</v>
      </c>
      <c r="D13" s="16">
        <f t="shared" si="1"/>
        <v>21972777.859999999</v>
      </c>
      <c r="E13" s="16">
        <v>5002178.25</v>
      </c>
      <c r="F13" s="16">
        <v>5002178.25</v>
      </c>
      <c r="G13" s="16">
        <f t="shared" si="2"/>
        <v>16970599.609999999</v>
      </c>
    </row>
    <row r="14" spans="1:7" x14ac:dyDescent="0.2">
      <c r="A14" s="31"/>
      <c r="B14" s="16"/>
      <c r="C14" s="16"/>
      <c r="D14" s="16"/>
      <c r="E14" s="16"/>
      <c r="F14" s="16"/>
      <c r="G14" s="16"/>
    </row>
    <row r="15" spans="1:7" ht="15" x14ac:dyDescent="0.25">
      <c r="A15" s="28" t="s">
        <v>19</v>
      </c>
      <c r="B15" s="1">
        <f t="shared" ref="B15:G15" si="3">SUM(B16:B22)</f>
        <v>33937879.880000003</v>
      </c>
      <c r="C15" s="1">
        <f t="shared" si="3"/>
        <v>14558515.99</v>
      </c>
      <c r="D15" s="1">
        <f t="shared" si="3"/>
        <v>48496395.869999997</v>
      </c>
      <c r="E15" s="1">
        <f t="shared" si="3"/>
        <v>6964424.0800000001</v>
      </c>
      <c r="F15" s="1">
        <f t="shared" si="3"/>
        <v>6964424.0800000001</v>
      </c>
      <c r="G15" s="1">
        <f t="shared" si="3"/>
        <v>41531971.789999999</v>
      </c>
    </row>
    <row r="16" spans="1:7" x14ac:dyDescent="0.2">
      <c r="A16" s="31" t="s">
        <v>42</v>
      </c>
      <c r="B16" s="16">
        <v>0</v>
      </c>
      <c r="C16" s="16">
        <v>0</v>
      </c>
      <c r="D16" s="16">
        <f>B16+C16</f>
        <v>0</v>
      </c>
      <c r="E16" s="16">
        <v>0</v>
      </c>
      <c r="F16" s="16">
        <v>0</v>
      </c>
      <c r="G16" s="16">
        <f t="shared" ref="G16:G22" si="4">D16-E16</f>
        <v>0</v>
      </c>
    </row>
    <row r="17" spans="1:7" x14ac:dyDescent="0.2">
      <c r="A17" s="31" t="s">
        <v>27</v>
      </c>
      <c r="B17" s="16">
        <v>31957449.260000002</v>
      </c>
      <c r="C17" s="16">
        <v>14508515.99</v>
      </c>
      <c r="D17" s="16">
        <f t="shared" ref="D17:D22" si="5">B17+C17</f>
        <v>46465965.25</v>
      </c>
      <c r="E17" s="16">
        <v>6773542.4800000004</v>
      </c>
      <c r="F17" s="16">
        <v>6773542.4800000004</v>
      </c>
      <c r="G17" s="16">
        <f t="shared" si="4"/>
        <v>39692422.769999996</v>
      </c>
    </row>
    <row r="18" spans="1:7" x14ac:dyDescent="0.2">
      <c r="A18" s="31" t="s">
        <v>20</v>
      </c>
      <c r="B18" s="16">
        <v>0</v>
      </c>
      <c r="C18" s="16">
        <v>0</v>
      </c>
      <c r="D18" s="16">
        <f t="shared" si="5"/>
        <v>0</v>
      </c>
      <c r="E18" s="16">
        <v>0</v>
      </c>
      <c r="F18" s="16">
        <v>0</v>
      </c>
      <c r="G18" s="16">
        <f t="shared" si="4"/>
        <v>0</v>
      </c>
    </row>
    <row r="19" spans="1:7" x14ac:dyDescent="0.2">
      <c r="A19" s="31" t="s">
        <v>43</v>
      </c>
      <c r="B19" s="16">
        <v>1980430.62</v>
      </c>
      <c r="C19" s="16">
        <v>50000</v>
      </c>
      <c r="D19" s="16">
        <f t="shared" si="5"/>
        <v>2030430.62</v>
      </c>
      <c r="E19" s="16">
        <v>190881.6</v>
      </c>
      <c r="F19" s="16">
        <v>190881.6</v>
      </c>
      <c r="G19" s="16">
        <f t="shared" si="4"/>
        <v>1839549.02</v>
      </c>
    </row>
    <row r="20" spans="1:7" x14ac:dyDescent="0.2">
      <c r="A20" s="31" t="s">
        <v>44</v>
      </c>
      <c r="B20" s="16">
        <v>0</v>
      </c>
      <c r="C20" s="16">
        <v>0</v>
      </c>
      <c r="D20" s="16">
        <f t="shared" si="5"/>
        <v>0</v>
      </c>
      <c r="E20" s="16">
        <v>0</v>
      </c>
      <c r="F20" s="16">
        <v>0</v>
      </c>
      <c r="G20" s="16">
        <f t="shared" si="4"/>
        <v>0</v>
      </c>
    </row>
    <row r="21" spans="1:7" x14ac:dyDescent="0.2">
      <c r="A21" s="31" t="s">
        <v>45</v>
      </c>
      <c r="B21" s="16">
        <v>0</v>
      </c>
      <c r="C21" s="16">
        <v>0</v>
      </c>
      <c r="D21" s="16">
        <f t="shared" si="5"/>
        <v>0</v>
      </c>
      <c r="E21" s="16">
        <v>0</v>
      </c>
      <c r="F21" s="16">
        <v>0</v>
      </c>
      <c r="G21" s="16">
        <f t="shared" si="4"/>
        <v>0</v>
      </c>
    </row>
    <row r="22" spans="1:7" x14ac:dyDescent="0.2">
      <c r="A22" s="31" t="s">
        <v>4</v>
      </c>
      <c r="B22" s="16">
        <v>0</v>
      </c>
      <c r="C22" s="16">
        <v>0</v>
      </c>
      <c r="D22" s="16">
        <f t="shared" si="5"/>
        <v>0</v>
      </c>
      <c r="E22" s="16">
        <v>0</v>
      </c>
      <c r="F22" s="16">
        <v>0</v>
      </c>
      <c r="G22" s="16">
        <f t="shared" si="4"/>
        <v>0</v>
      </c>
    </row>
    <row r="23" spans="1:7" x14ac:dyDescent="0.2">
      <c r="A23" s="31"/>
      <c r="B23" s="16"/>
      <c r="C23" s="16"/>
      <c r="D23" s="16"/>
      <c r="E23" s="16"/>
      <c r="F23" s="16"/>
      <c r="G23" s="16"/>
    </row>
    <row r="24" spans="1:7" ht="15" x14ac:dyDescent="0.25">
      <c r="A24" s="28" t="s">
        <v>46</v>
      </c>
      <c r="B24" s="1">
        <f t="shared" ref="B24:G24" si="6">SUM(B25:B33)</f>
        <v>2367634.9300000002</v>
      </c>
      <c r="C24" s="1">
        <f t="shared" si="6"/>
        <v>31380</v>
      </c>
      <c r="D24" s="1">
        <f t="shared" si="6"/>
        <v>2399014.9300000002</v>
      </c>
      <c r="E24" s="1">
        <f t="shared" si="6"/>
        <v>231795.92</v>
      </c>
      <c r="F24" s="1">
        <f t="shared" si="6"/>
        <v>231795.92</v>
      </c>
      <c r="G24" s="1">
        <f t="shared" si="6"/>
        <v>2167219.0100000002</v>
      </c>
    </row>
    <row r="25" spans="1:7" x14ac:dyDescent="0.2">
      <c r="A25" s="31" t="s">
        <v>28</v>
      </c>
      <c r="B25" s="16">
        <v>2367634.9300000002</v>
      </c>
      <c r="C25" s="16">
        <v>31380</v>
      </c>
      <c r="D25" s="16">
        <f>B25+C25</f>
        <v>2399014.9300000002</v>
      </c>
      <c r="E25" s="16">
        <v>231795.92</v>
      </c>
      <c r="F25" s="16">
        <v>231795.92</v>
      </c>
      <c r="G25" s="16">
        <f t="shared" ref="G25:G33" si="7">D25-E25</f>
        <v>2167219.0100000002</v>
      </c>
    </row>
    <row r="26" spans="1:7" x14ac:dyDescent="0.2">
      <c r="A26" s="31" t="s">
        <v>23</v>
      </c>
      <c r="B26" s="16">
        <v>0</v>
      </c>
      <c r="C26" s="16">
        <v>0</v>
      </c>
      <c r="D26" s="16">
        <f t="shared" ref="D26:D33" si="8">B26+C26</f>
        <v>0</v>
      </c>
      <c r="E26" s="16">
        <v>0</v>
      </c>
      <c r="F26" s="16">
        <v>0</v>
      </c>
      <c r="G26" s="16">
        <f t="shared" si="7"/>
        <v>0</v>
      </c>
    </row>
    <row r="27" spans="1:7" x14ac:dyDescent="0.2">
      <c r="A27" s="31" t="s">
        <v>29</v>
      </c>
      <c r="B27" s="16">
        <v>0</v>
      </c>
      <c r="C27" s="16">
        <v>0</v>
      </c>
      <c r="D27" s="16">
        <f t="shared" si="8"/>
        <v>0</v>
      </c>
      <c r="E27" s="16">
        <v>0</v>
      </c>
      <c r="F27" s="16">
        <v>0</v>
      </c>
      <c r="G27" s="16">
        <f t="shared" si="7"/>
        <v>0</v>
      </c>
    </row>
    <row r="28" spans="1:7" x14ac:dyDescent="0.2">
      <c r="A28" s="31" t="s">
        <v>47</v>
      </c>
      <c r="B28" s="16">
        <v>0</v>
      </c>
      <c r="C28" s="16">
        <v>0</v>
      </c>
      <c r="D28" s="16">
        <f t="shared" si="8"/>
        <v>0</v>
      </c>
      <c r="E28" s="16">
        <v>0</v>
      </c>
      <c r="F28" s="16">
        <v>0</v>
      </c>
      <c r="G28" s="16">
        <f t="shared" si="7"/>
        <v>0</v>
      </c>
    </row>
    <row r="29" spans="1:7" x14ac:dyDescent="0.2">
      <c r="A29" s="31" t="s">
        <v>21</v>
      </c>
      <c r="B29" s="16">
        <v>0</v>
      </c>
      <c r="C29" s="16">
        <v>0</v>
      </c>
      <c r="D29" s="16">
        <f t="shared" si="8"/>
        <v>0</v>
      </c>
      <c r="E29" s="16">
        <v>0</v>
      </c>
      <c r="F29" s="16">
        <v>0</v>
      </c>
      <c r="G29" s="16">
        <f t="shared" si="7"/>
        <v>0</v>
      </c>
    </row>
    <row r="30" spans="1:7" x14ac:dyDescent="0.2">
      <c r="A30" s="31" t="s">
        <v>5</v>
      </c>
      <c r="B30" s="16">
        <v>0</v>
      </c>
      <c r="C30" s="16">
        <v>0</v>
      </c>
      <c r="D30" s="16">
        <f t="shared" si="8"/>
        <v>0</v>
      </c>
      <c r="E30" s="16">
        <v>0</v>
      </c>
      <c r="F30" s="16">
        <v>0</v>
      </c>
      <c r="G30" s="16">
        <f t="shared" si="7"/>
        <v>0</v>
      </c>
    </row>
    <row r="31" spans="1:7" x14ac:dyDescent="0.2">
      <c r="A31" s="31" t="s">
        <v>6</v>
      </c>
      <c r="B31" s="16">
        <v>0</v>
      </c>
      <c r="C31" s="16">
        <v>0</v>
      </c>
      <c r="D31" s="16">
        <f t="shared" si="8"/>
        <v>0</v>
      </c>
      <c r="E31" s="16">
        <v>0</v>
      </c>
      <c r="F31" s="16">
        <v>0</v>
      </c>
      <c r="G31" s="16">
        <f t="shared" si="7"/>
        <v>0</v>
      </c>
    </row>
    <row r="32" spans="1:7" x14ac:dyDescent="0.2">
      <c r="A32" s="31" t="s">
        <v>48</v>
      </c>
      <c r="B32" s="16">
        <v>0</v>
      </c>
      <c r="C32" s="16">
        <v>0</v>
      </c>
      <c r="D32" s="16">
        <f t="shared" si="8"/>
        <v>0</v>
      </c>
      <c r="E32" s="16">
        <v>0</v>
      </c>
      <c r="F32" s="16">
        <v>0</v>
      </c>
      <c r="G32" s="16">
        <f t="shared" si="7"/>
        <v>0</v>
      </c>
    </row>
    <row r="33" spans="1:7" x14ac:dyDescent="0.2">
      <c r="A33" s="31" t="s">
        <v>30</v>
      </c>
      <c r="B33" s="16">
        <v>0</v>
      </c>
      <c r="C33" s="16">
        <v>0</v>
      </c>
      <c r="D33" s="16">
        <f t="shared" si="8"/>
        <v>0</v>
      </c>
      <c r="E33" s="16">
        <v>0</v>
      </c>
      <c r="F33" s="16">
        <v>0</v>
      </c>
      <c r="G33" s="16">
        <f t="shared" si="7"/>
        <v>0</v>
      </c>
    </row>
    <row r="34" spans="1:7" x14ac:dyDescent="0.2">
      <c r="A34" s="31"/>
      <c r="B34" s="16"/>
      <c r="C34" s="16"/>
      <c r="D34" s="16"/>
      <c r="E34" s="16"/>
      <c r="F34" s="16"/>
      <c r="G34" s="16"/>
    </row>
    <row r="35" spans="1:7" ht="15" x14ac:dyDescent="0.25">
      <c r="A35" s="28" t="s">
        <v>31</v>
      </c>
      <c r="B35" s="1">
        <f t="shared" ref="B35:G35" si="9">SUM(B36:B39)</f>
        <v>0</v>
      </c>
      <c r="C35" s="1">
        <f t="shared" si="9"/>
        <v>0</v>
      </c>
      <c r="D35" s="1">
        <f t="shared" si="9"/>
        <v>0</v>
      </c>
      <c r="E35" s="1">
        <f t="shared" si="9"/>
        <v>0</v>
      </c>
      <c r="F35" s="1">
        <f t="shared" si="9"/>
        <v>0</v>
      </c>
      <c r="G35" s="1">
        <f t="shared" si="9"/>
        <v>0</v>
      </c>
    </row>
    <row r="36" spans="1:7" x14ac:dyDescent="0.2">
      <c r="A36" s="31" t="s">
        <v>49</v>
      </c>
      <c r="B36" s="16">
        <v>0</v>
      </c>
      <c r="C36" s="16">
        <v>0</v>
      </c>
      <c r="D36" s="16">
        <f>B36+C36</f>
        <v>0</v>
      </c>
      <c r="E36" s="16">
        <v>0</v>
      </c>
      <c r="F36" s="16">
        <v>0</v>
      </c>
      <c r="G36" s="16">
        <f t="shared" ref="G36:G39" si="10">D36-E36</f>
        <v>0</v>
      </c>
    </row>
    <row r="37" spans="1:7" ht="11.25" customHeight="1" x14ac:dyDescent="0.2">
      <c r="A37" s="31" t="s">
        <v>24</v>
      </c>
      <c r="B37" s="16">
        <v>0</v>
      </c>
      <c r="C37" s="16">
        <v>0</v>
      </c>
      <c r="D37" s="16">
        <f t="shared" ref="D37:D39" si="11">B37+C37</f>
        <v>0</v>
      </c>
      <c r="E37" s="16">
        <v>0</v>
      </c>
      <c r="F37" s="16">
        <v>0</v>
      </c>
      <c r="G37" s="16">
        <f t="shared" si="10"/>
        <v>0</v>
      </c>
    </row>
    <row r="38" spans="1:7" x14ac:dyDescent="0.2">
      <c r="A38" s="31" t="s">
        <v>32</v>
      </c>
      <c r="B38" s="16">
        <v>0</v>
      </c>
      <c r="C38" s="16">
        <v>0</v>
      </c>
      <c r="D38" s="16">
        <f t="shared" si="11"/>
        <v>0</v>
      </c>
      <c r="E38" s="16">
        <v>0</v>
      </c>
      <c r="F38" s="16">
        <v>0</v>
      </c>
      <c r="G38" s="16">
        <f t="shared" si="10"/>
        <v>0</v>
      </c>
    </row>
    <row r="39" spans="1:7" x14ac:dyDescent="0.2">
      <c r="A39" s="31" t="s">
        <v>7</v>
      </c>
      <c r="B39" s="16">
        <v>0</v>
      </c>
      <c r="C39" s="16">
        <v>0</v>
      </c>
      <c r="D39" s="16">
        <f t="shared" si="11"/>
        <v>0</v>
      </c>
      <c r="E39" s="16">
        <v>0</v>
      </c>
      <c r="F39" s="16">
        <v>0</v>
      </c>
      <c r="G39" s="16">
        <f t="shared" si="10"/>
        <v>0</v>
      </c>
    </row>
    <row r="40" spans="1:7" x14ac:dyDescent="0.2">
      <c r="A40" s="31"/>
      <c r="B40" s="16"/>
      <c r="C40" s="16"/>
      <c r="D40" s="16"/>
      <c r="E40" s="16"/>
      <c r="F40" s="16"/>
      <c r="G40" s="16"/>
    </row>
    <row r="41" spans="1:7" ht="15" x14ac:dyDescent="0.25">
      <c r="A41" s="14" t="s">
        <v>122</v>
      </c>
      <c r="B41" s="10">
        <f t="shared" ref="B41:G41" si="12">SUM(B35+B24+B15+B5)</f>
        <v>78487994.189999998</v>
      </c>
      <c r="C41" s="10">
        <f t="shared" si="12"/>
        <v>25268635.130000003</v>
      </c>
      <c r="D41" s="10">
        <f t="shared" si="12"/>
        <v>103756629.31999999</v>
      </c>
      <c r="E41" s="10">
        <f t="shared" si="12"/>
        <v>17916009.469999999</v>
      </c>
      <c r="F41" s="10">
        <f t="shared" si="12"/>
        <v>17916009.469999999</v>
      </c>
      <c r="G41" s="10">
        <f t="shared" si="12"/>
        <v>85840619.849999994</v>
      </c>
    </row>
    <row r="43" spans="1:7" x14ac:dyDescent="0.2">
      <c r="A43" s="22" t="s">
        <v>115</v>
      </c>
    </row>
    <row r="54" spans="1:7" x14ac:dyDescent="0.2">
      <c r="A54" s="48" t="s">
        <v>149</v>
      </c>
      <c r="B54" s="48"/>
      <c r="C54" s="38"/>
      <c r="D54" s="48" t="s">
        <v>150</v>
      </c>
      <c r="E54" s="48"/>
      <c r="F54" s="48"/>
      <c r="G54" s="48"/>
    </row>
    <row r="55" spans="1:7" x14ac:dyDescent="0.2">
      <c r="A55" s="48" t="s">
        <v>151</v>
      </c>
      <c r="B55" s="48"/>
      <c r="C55" s="38"/>
      <c r="D55" s="48" t="s">
        <v>152</v>
      </c>
      <c r="E55" s="48"/>
      <c r="F55" s="48"/>
      <c r="G55" s="48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CA</vt:lpstr>
      <vt:lpstr>CTG</vt:lpstr>
      <vt:lpstr>COG</vt:lpstr>
      <vt:lpstr>CFG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2025-04-29T23:39:33Z</cp:lastPrinted>
  <dcterms:created xsi:type="dcterms:W3CDTF">2014-02-10T03:37:14Z</dcterms:created>
  <dcterms:modified xsi:type="dcterms:W3CDTF">2025-04-29T23:39:44Z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