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ABBACAF-5B87-426F-998B-B26222BB23ED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2" l="1"/>
  <c r="C16" i="2"/>
  <c r="C33" i="2"/>
  <c r="C36" i="2"/>
  <c r="C41" i="2"/>
  <c r="C45" i="2" s="1"/>
  <c r="C49" i="2"/>
  <c r="C48" i="2" s="1"/>
  <c r="C59" i="2" s="1"/>
  <c r="C61" i="2" s="1"/>
  <c r="C55" i="2"/>
  <c r="C54" i="2" s="1"/>
  <c r="B55" i="2"/>
  <c r="B54" i="2" s="1"/>
  <c r="B49" i="2"/>
  <c r="B48" i="2"/>
  <c r="B41" i="2"/>
  <c r="B36" i="2"/>
  <c r="B45" i="2" s="1"/>
  <c r="B16" i="2"/>
  <c r="B4" i="2"/>
  <c r="B59" i="2" l="1"/>
  <c r="B33" i="2"/>
  <c r="B61" i="2" l="1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<sst xmlns="http://schemas.openxmlformats.org/spreadsheetml/2006/main" count="58" uniqueCount="50">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</sst>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G12" sqref="G1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2025</v>
      </c>
      <c r="C2" s="2"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f>SUM(B5:B14)</f>
        <v>965751</v>
      </c>
      <c r="C4" s="18">
        <f>SUM(C5:C14)</f>
        <v>4198222.4799999995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5751</v>
      </c>
      <c r="C11" s="19">
        <v>37699.58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960000</v>
      </c>
      <c r="C13" s="19">
        <v>4160522.9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f>SUM(B17:B32)</f>
        <v>600948.66</v>
      </c>
      <c r="C16" s="18">
        <f>SUM(C17:C32)</f>
        <v>3185890.8200000003</v>
      </c>
    </row>
    <row r="17" spans="1:3" ht="11.25" customHeight="1" x14ac:dyDescent="0.2">
      <c r="A17" s="7" t="s">
        <v>14</v>
      </c>
      <c r="B17" s="19">
        <v>528196.81000000006</v>
      </c>
      <c r="C17" s="19">
        <v>2532953.98</v>
      </c>
    </row>
    <row r="18" spans="1:3" ht="11.25" customHeight="1" x14ac:dyDescent="0.2">
      <c r="A18" s="7" t="s">
        <v>15</v>
      </c>
      <c r="B18" s="19">
        <v>20192.349999999999</v>
      </c>
      <c r="C18" s="19">
        <v>159095.13</v>
      </c>
    </row>
    <row r="19" spans="1:3" ht="11.25" customHeight="1" x14ac:dyDescent="0.2">
      <c r="A19" s="7" t="s">
        <v>16</v>
      </c>
      <c r="B19" s="19">
        <v>19545.599999999999</v>
      </c>
      <c r="C19" s="19">
        <v>143403.20000000001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33013.9</v>
      </c>
      <c r="C23" s="19">
        <v>350438.51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f>B4-B16</f>
        <v>364802.33999999997</v>
      </c>
      <c r="C33" s="18">
        <f>C4-C16</f>
        <v>1012331.6599999992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f>SUM(B37:B39)</f>
        <v>0</v>
      </c>
      <c r="C36" s="18">
        <f>SUM(C37:C39)</f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f>SUM(B42:B44)</f>
        <v>286600</v>
      </c>
      <c r="C41" s="18">
        <f>SUM(C42:C44)</f>
        <v>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286600</v>
      </c>
      <c r="C43" s="19">
        <v>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f>B36-B41</f>
        <v>-286600</v>
      </c>
      <c r="C45" s="18">
        <f>C36-C41</f>
        <v>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f>SUM(B49+B52)</f>
        <v>0</v>
      </c>
      <c r="C48" s="18">
        <f>SUM(C49+C52)</f>
        <v>83152.86</v>
      </c>
    </row>
    <row r="49" spans="1:3" ht="11.25" customHeight="1" x14ac:dyDescent="0.2">
      <c r="A49" s="7" t="s">
        <v>38</v>
      </c>
      <c r="B49" s="19">
        <f>B50+B51</f>
        <v>0</v>
      </c>
      <c r="C49" s="19">
        <f>C50+C51</f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0</v>
      </c>
      <c r="C52" s="19">
        <v>83152.86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f>SUM(B55+B58)</f>
        <v>18776.84</v>
      </c>
      <c r="C54" s="18">
        <f>SUM(C55+C58)</f>
        <v>0</v>
      </c>
    </row>
    <row r="55" spans="1:3" ht="11.25" customHeight="1" x14ac:dyDescent="0.2">
      <c r="A55" s="7" t="s">
        <v>42</v>
      </c>
      <c r="B55" s="19">
        <f>SUM(B56+B57)</f>
        <v>0</v>
      </c>
      <c r="C55" s="19">
        <f>SUM(C56+C57)</f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18776.84</v>
      </c>
      <c r="C58" s="19">
        <v>0</v>
      </c>
    </row>
    <row r="59" spans="1:3" ht="11.25" customHeight="1" x14ac:dyDescent="0.2">
      <c r="A59" s="4" t="s">
        <v>44</v>
      </c>
      <c r="B59" s="18">
        <f>B48-B54</f>
        <v>-18776.84</v>
      </c>
      <c r="C59" s="18">
        <f>C48-C54</f>
        <v>83152.86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f>B59+B45+B33</f>
        <v>59425.499999999942</v>
      </c>
      <c r="C61" s="18">
        <f>C59+C45+C33</f>
        <v>1095484.5199999993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3239697.54</v>
      </c>
      <c r="C63" s="18">
        <v>2144213.02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3299123.04</v>
      </c>
      <c r="C65" s="18">
        <v>3239697.54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2025-05-01T20:47:39Z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