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E0CEBC83-30F7-406B-A676-50880812AE58}" xr6:coauthVersionLast="46" xr6:coauthVersionMax="47" xr10:uidLastSave="{00000000-0000-0000-0000-000000000000}"/>
  <bookViews>
    <workbookView xWindow="-120" yWindow="-120" windowWidth="29040" windowHeight="1584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7" l="1"/>
  <c r="A2" i="25" l="1"/>
  <c r="G17" i="22"/>
  <c r="G28" i="22" s="1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G27" i="20"/>
  <c r="F27" i="20"/>
  <c r="E27" i="20"/>
  <c r="D27" i="20"/>
  <c r="C27" i="20"/>
  <c r="B27" i="20"/>
  <c r="G20" i="20"/>
  <c r="F20" i="20"/>
  <c r="F30" i="20" s="1"/>
  <c r="E20" i="20"/>
  <c r="E30" i="20" s="1"/>
  <c r="D20" i="20"/>
  <c r="C20" i="20"/>
  <c r="B20" i="20"/>
  <c r="B30" i="20" s="1"/>
  <c r="G6" i="20"/>
  <c r="F6" i="20"/>
  <c r="E6" i="20"/>
  <c r="D6" i="20"/>
  <c r="D30" i="20" s="1"/>
  <c r="C6" i="20"/>
  <c r="C30" i="20" s="1"/>
  <c r="B6" i="20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B28" i="22" l="1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D20" i="3" s="1"/>
  <c r="C13" i="3"/>
  <c r="B22" i="3"/>
  <c r="C19" i="8"/>
  <c r="D19" i="8"/>
  <c r="E19" i="8"/>
  <c r="F19" i="8"/>
  <c r="F29" i="8" s="1"/>
  <c r="G19" i="8"/>
  <c r="B19" i="8"/>
  <c r="G9" i="8"/>
  <c r="C9" i="8"/>
  <c r="D9" i="8"/>
  <c r="E9" i="8"/>
  <c r="F9" i="8"/>
  <c r="B9" i="8"/>
  <c r="G146" i="7"/>
  <c r="G71" i="7"/>
  <c r="G62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E29" i="8" l="1"/>
  <c r="C9" i="7"/>
  <c r="E84" i="7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E77" i="9" s="1"/>
  <c r="G43" i="9"/>
  <c r="B29" i="8"/>
  <c r="D29" i="8"/>
  <c r="C29" i="8"/>
  <c r="G29" i="8"/>
  <c r="G123" i="7"/>
  <c r="B84" i="7"/>
  <c r="C84" i="7"/>
  <c r="G18" i="7"/>
  <c r="G38" i="7"/>
  <c r="G75" i="7"/>
  <c r="G93" i="7"/>
  <c r="G133" i="7"/>
  <c r="G150" i="7"/>
  <c r="B9" i="7"/>
  <c r="D84" i="7"/>
  <c r="E9" i="7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G103" i="7"/>
  <c r="G85" i="7"/>
  <c r="G48" i="7"/>
  <c r="G10" i="7"/>
  <c r="F9" i="7"/>
  <c r="D9" i="7"/>
  <c r="C70" i="6"/>
  <c r="F70" i="6"/>
  <c r="G45" i="6"/>
  <c r="G65" i="6" s="1"/>
  <c r="G16" i="6"/>
  <c r="G41" i="6" s="1"/>
  <c r="G37" i="6"/>
  <c r="G77" i="9" l="1"/>
  <c r="C159" i="7"/>
  <c r="B159" i="7"/>
  <c r="E159" i="7"/>
  <c r="F159" i="7"/>
  <c r="G9" i="7"/>
  <c r="B77" i="9"/>
  <c r="F77" i="9"/>
  <c r="D159" i="7"/>
  <c r="G84" i="7"/>
  <c r="G42" i="6"/>
  <c r="G70" i="6"/>
  <c r="G159" i="7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<sst xmlns="http://schemas.openxmlformats.org/spreadsheetml/2006/main" count="1023" uniqueCount="610">
  <si>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</si>
  <si>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</si>
  <si>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</si>
  <si>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</si>
  <si>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</si>
  <si>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</si>
  <si>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</si>
  <si>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</si>
  <si>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</si>
  <si>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</si>
  <si>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</si>
  <si>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</si>
  <si>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</si>
  <si>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</si>
  <si>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</si>
  <si>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</si>
  <si>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</si>
  <si>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</si>
  <si>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</si>
  <si>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</si>
  <si>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</si>
  <si>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</si>
  <si>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</si>
  <si>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</si>
  <si>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</si>
  <si>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</si>
  <si>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</si>
  <si>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</si>
  <si>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</si>
  <si>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</si>
  <si>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</si>
  <si>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</si>
  <si>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</si>
  <si>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</si>
  <si>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</si>
  <si>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</si>
  <si>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</si>
  <si>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</si>
  <si>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</si>
  <si>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</si>
  <si>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</si>
  <si>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</si>
  <si>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</si>
  <si>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</si>
  <si>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</si>
  <si>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</si>
  <si>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</si>
  <si>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</si>
  <si>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</si>
  <si>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</si>
  <si>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</si>
  <si>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</si>
  <si>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</si>
  <si>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</si>
  <si>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</si>
  <si>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</si>
  <si>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</si>
  <si>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</si>
  <si>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</si>
  <si>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</si>
  <si>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</si>
  <si>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</si>
  <si>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</si>
  <si>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</si>
  <si>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</si>
  <si>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</si>
  <si>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</si>
  <si>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</si>
  <si>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</si>
  <si>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</si>
  <si>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</si>
  <si>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</si>
  <si>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</si>
  <si>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</si>
  <si>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</si>
  <si>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</si>
  <si>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</si>
  <si>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</si>
  <si>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</si>
  <si>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</si>
  <si>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</si>
  <si>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</si>
  <si>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</si>
  <si>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</si>
  <si>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</si>
  <si>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</si>
  <si>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</si>
  <si>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</si>
  <si>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</si>
  <si>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</si>
  <si>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</si>
  <si>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</si>
  <si>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</si>
  <si>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</si>
  <si>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</si>
  <si>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</si>
  <si>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</si>
  <si>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</si>
  <si>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</si>
  <si>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</si>
  <si>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</si>
  <si>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</si>
  <si>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</si>
  <si>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</si>
  <si>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</si>
  <si>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</si>
  <si>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</si>
  <si>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</si>
  <si>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</si>
  <si>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</si>
  <si>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</si>
  <si>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</si>
  <si>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</si>
  <si>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</si>
  <si>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</si>
  <si>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</si>
  <si>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</si>
  <si>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</si>
  <si>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</si>
  <si>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</si>
  <si>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</si>
  <si>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</si>
  <si>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</si>
  <si>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</si>
  <si>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</si>
  <si>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</si>
  <si>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</si>
  <si>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</si>
  <si>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</si>
  <si>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</si>
  <si>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</si>
  <si>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</si>
  <si>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</si>
  <si>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</si>
  <si>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</si>
  <si>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</si>
  <si>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</si>
  <si>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</si>
  <si>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</si>
  <si>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</si>
  <si>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</si>
  <si>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</si>
  <si>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</si>
  <si>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</si>
  <si>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</si>
  <si>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</si>
  <si>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</si>
  <si>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</si>
  <si>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</si>
  <si>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</si>
  <si>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</si>
  <si>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</si>
  <si>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</si>
  <si>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</si>
  <si>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</si>
  <si>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</si>
  <si>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</si>
  <si>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</si>
  <si>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</si>
  <si>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</si>
  <si>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</si>
  <si>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</si>
  <si>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</si>
  <si>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</si>
  <si>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</si>
  <si>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</si>
  <si>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</si>
  <si>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</si>
  <si>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</si>
  <si>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</si>
  <si>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</si>
  <si>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</si>
  <si>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</si>
  <si>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</si>
  <si>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</si>
  <si>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</si>
  <si>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</si>
  <si>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</si>
  <si>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</si>
  <si>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</si>
  <si>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</si>
  <si>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</si>
  <si>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</si>
  <si>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</si>
  <si>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</si>
  <si>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</si>
  <si>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</si>
  <si>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</si>
  <si>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</si>
  <si>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</si>
  <si>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</si>
  <si>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</si>
  <si>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</si>
  <si>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</si>
  <si>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</si>
  <si>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</si>
  <si>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</si>
  <si>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</si>
  <si>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</si>
  <si>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</si>
  <si>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</si>
  <si>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</si>
  <si>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</si>
  <si>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</si>
  <si>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</si>
  <si>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</si>
  <si>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</si>
  <si>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</si>
  <si>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</si>
  <si>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</si>
  <si>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</si>
  <si>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</si>
  <si>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</si>
  <si>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</si>
  <si>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</si>
  <si>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</si>
  <si>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</si>
  <si>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</si>
  <si>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</si>
  <si>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</si>
  <si>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</si>
  <si>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</si>
  <si>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</si>
  <si>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</si>
  <si>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</si>
  <si>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</si>
  <si>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</si>
  <si>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</si>
  <si>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</si>
  <si>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</si>
  <si>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</si>
  <si>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</si>
  <si>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</si>
  <si>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</si>
  <si>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</si>
  <si>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</si>
  <si>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</si>
  <si>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</si>
  <si>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</si>
  <si>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</si>
  <si>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</si>
  <si>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</si>
  <si>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</si>
  <si>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</si>
  <si>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</si>
  <si>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</si>
  <si>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</si>
  <si>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</si>
  <si>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</si>
  <si>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</si>
  <si>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</si>
  <si>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</si>
  <si>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</si>
  <si>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</si>
  <si>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</si>
  <si>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</si>
  <si>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</si>
  <si>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</si>
  <si>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</si>
  <si>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</si>
  <si>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</si>
  <si>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</si>
  <si>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</si>
  <si>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</si>
  <si>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</si>
  <si>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</si>
  <si>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</si>
  <si>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</si>
  <si>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</si>
  <si>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</si>
  <si>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</si>
  <si>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</si>
  <si>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</si>
  <si>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</si>
  <si>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</si>
  <si>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</si>
  <si>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</si>
  <si>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</si>
  <si>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</si>
  <si>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</si>
  <si>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</si>
  <si>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</si>
  <si>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</si>
  <si>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</si>
  <si>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</si>
  <si>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</si>
  <si>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</si>
  <si>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</si>
  <si>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</si>
  <si>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</si>
  <si>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</si>
  <si>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</si>
  <si>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</si>
  <si>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</si>
  <si>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</si>
  <si>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</si>
  <si>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</si>
  <si>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</si>
  <si>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</si>
  <si>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</si>
  <si>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</si>
  <si>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</si>
  <si>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</si>
  <si>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</si>
  <si>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</si>
  <si>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</si>
  <si>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</si>
  <si>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</si>
  <si>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</si>
  <si>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</si>
  <si>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</si>
  <si>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</si>
  <si>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</si>
  <si>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</si>
  <si>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</si>
  <si>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</si>
  <si>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</si>
  <si>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</si>
  <si>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</si>
  <si>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</si>
  <si>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</si>
  <si>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</si>
  <si>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</si>
  <si>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</si>
  <si>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</si>
  <si>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</si>
  <si>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</si>
  <si>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</si>
  <si>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</si>
  <si>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</si>
  <si>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</si>
  <si>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</si>
  <si>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</si>
  <si>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</si>
  <si>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</si>
  <si>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</si>
  <si>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</si>
  <si>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</si>
  <si>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</si>
  <si>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</si>
  <si>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</si>
  <si>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</si>
  <si>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</si>
  <si>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</si>
  <si>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</si>
  <si>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</si>
  <si>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</si>
  <si>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</si>
  <si>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</si>
  <si>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</si>
  <si>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</si>
  <si>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</si>
  <si>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</si>
  <si>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</si>
  <si>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</si>
  <si>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</si>
  <si>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</si>
  <si>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</si>
  <si>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</si>
  <si>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</si>
  <si>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</si>
  <si>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</si>
  <si>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</si>
  <si>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</si>
  <si>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</si>
  <si>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</si>
  <si>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</si>
  <si>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</si>
  <si>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</si>
  <si>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</si>
  <si>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</si>
  <si>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</si>
  <si>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</si>
  <si>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</si>
  <si>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</si>
  <si>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</si>
  <si>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</si>
  <si>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</si>
  <si>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</si>
  <si>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</si>
  <si>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</si>
  <si>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</si>
  <si>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</si>
  <si>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</si>
  <si>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</si>
  <si>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</si>
  <si>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</si>
  <si>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</si>
  <si>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</si>
  <si>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</si>
  <si>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</si>
  <si>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</si>
  <si>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</si>
  <si>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</si>
  <si>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</si>
  <si>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</si>
  <si>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</si>
  <si>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</si>
  <si>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</si>
  <si>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</si>
  <si>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</si>
  <si>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</si>
  <si>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</si>
  <si>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</si>
  <si>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</si>
  <si>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</si>
  <si>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</si>
  <si>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</si>
  <si>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</si>
  <si>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</si>
  <si>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</si>
  <si>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</si>
  <si>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</si>
  <si>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</si>
  <si>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</si>
  <si>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</si>
  <si>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</si>
  <si>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</si>
  <si>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</si>
  <si>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</si>
  <si>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</si>
  <si>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</si>
  <si>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</si>
  <si>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</si>
  <si>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</si>
  <si>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</si>
  <si>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</si>
  <si>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</si>
  <si>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</si>
  <si>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</si>
  <si>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</si>
  <si>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</si>
  <si>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</si>
  <si>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</si>
  <si>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</si>
  <si>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</si>
  <si>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</si>
  <si>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</si>
  <si>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</si>
  <si>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</si>
  <si>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</si>
  <si>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</si>
  <si>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</si>
  <si>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</si>
  <si>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</si>
  <si>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</si>
  <si>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</si>
  <si>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</si>
  <si>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</si>
  <si>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</si>
  <si>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</si>
  <si>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</si>
  <si>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</si>
  <si>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</si>
  <si>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</si>
  <si>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</si>
  <si>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</si>
  <si>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</si>
  <si>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</si>
  <si>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</si>
  <si>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</si>
  <si>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</si>
  <si>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</si>
  <si>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</si>
  <si>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</si>
  <si>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</si>
  <si>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</si>
  <si>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</si>
  <si>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</si>
  <si>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</si>
  <si>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</si>
  <si>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</si>
  <si>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</si>
  <si>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</si>
  <si>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</si>
  <si>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</si>
  <si>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</si>
  <si>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</si>
  <si>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</si>
  <si>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</si>
  <si>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</si>
  <si>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</si>
  <si>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</si>
  <si>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</si>
  <si>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</si>
  <si>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</si>
  <si>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</si>
  <si>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</si>
  <si>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</si>
  <si>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</si>
  <si>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</si>
  <si>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</si>
  <si>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</si>
  <si>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</si>
  <si>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</si>
  <si>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</si>
  <si>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</si>
  <si>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</si>
  <si>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</si>
  <si>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</si>
  <si>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</si>
  <si>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</si>
  <si>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</si>
  <si>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</si>
  <si>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</si>
  <si>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</si>
  <si>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</si>
  <si>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</si>
  <si>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</si>
  <si>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</si>
  <si>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</si>
  <si>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</si>
  <si>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</si>
  <si>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</si>
  <si>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</si>
  <si>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</si>
  <si>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</si>
  <si>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</si>
  <si>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</si>
  <si>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</si>
  <si>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</si>
  <si>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</si>
  <si>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</si>
  <si>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</si>
  <si>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</si>
  <si>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</si>
  <si>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</si>
  <si>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</si>
  <si>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</si>
  <si>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</si>
  <si>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</si>
  <si>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</si>
  <si>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</si>
  <si>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</si>
  <si>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</si>
  <si>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</si>
  <si>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</si>
  <si>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</si>
  <si>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</si>
  <si>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</si>
  <si>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</si>
  <si>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</si>
  <si>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</si>
  <si>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</si>
  <si>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</si>
  <si>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</si>
  <si>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</si>
  <si>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</si>
  <si>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</si>
  <si>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</si>
  <si>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</si>
  <si>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</si>
  <si>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</si>
  <si>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</si>
  <si>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</si>
  <si>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</si>
  <si>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</si>
  <si>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</si>
  <si>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</si>
  <si>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</si>
  <si>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</si>
  <si>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</si>
  <si>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</si>
  <si>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</si>
  <si>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</si>
  <si>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</si>
  <si>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</si>
  <si>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</si>
  <si>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</si>
  <si>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</si>
  <si>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</si>
  <si>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</si>
  <si>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</si>
  <si>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</si>
  <si>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</si>
  <si>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</si>
  <si>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</si>
  <si>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</si>
  <si>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</si>
  <si>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</si>
  <si>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</si>
  <si>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</si>
  <si>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</si>
  <si>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</si>
  <si>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</si>
  <si>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</si>
  <si>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</si>
  <si>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</si>
  <si>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</si>
  <si>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</si>
  <si>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</si>
  <si>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</si>
  <si>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</si>
  <si>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</si>
  <si>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2024 (d)</t>
  </si>
  <si>
    <t>31 de diciembre de 2023 (e)</t>
  </si>
  <si>
    <t>Saldo al 31 de diciembre de 2023 (d)</t>
  </si>
  <si>
    <t>Al 31 de Diciembre de 2023 y al 31 de Marzo de 2024 (b)</t>
  </si>
  <si>
    <t>Del 1 de Enero al 31 de Marzo de 2024 (b)</t>
  </si>
  <si>
    <t>Monto pagado de la inversión al 31 de Marzo de 2024 (k)</t>
  </si>
  <si>
    <t>Monto pagado de la inversión actualizado al 31 de Marzo de 2024 (l)</t>
  </si>
  <si>
    <t>Saldo pendiente por pagar de la inversión al 31 de Marzo de 2024 (m = g – l)</t>
  </si>
  <si>
    <t>Sistema para el Desarrollo Integral de la Familia del Municipio de Atarjea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</si>
  <si>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</si>
  <si>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</si>
  <si>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</si>
  <si>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</si>
  <si>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</si>
  <si>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</si>
  <si>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PARA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</si>
</sst>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9" formatCode="#,##0_ ;\-#,##0\ "/>
    <numFmt numFmtId="173" formatCode="_-* #,##0.00_-;\-* #,##0.00_-;_-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0" fontId="21" fillId="0" borderId="0"/>
    <xf numFmtId="0" fontId="22" fillId="0" borderId="0"/>
    <xf numFmtId="173" fontId="1" fillId="0" borderId="0" applyFont="0" applyFill="0" applyBorder="0" applyAlignment="0" applyProtection="0"/>
  </cellStyleXfs>
  <cellXfs count="21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" fontId="2" fillId="0" borderId="8" xfId="0" applyNumberFormat="1" applyFont="1" applyFill="1" applyBorder="1" applyAlignment="1">
      <alignment horizontal="right" vertical="center"/>
    </xf>
    <xf numFmtId="169" fontId="0" fillId="3" borderId="14" xfId="7" applyNumberFormat="1" applyFont="1" applyFill="1" applyBorder="1" applyAlignment="1" applyProtection="1">
      <alignment vertical="center"/>
      <protection locked="0"/>
    </xf>
    <xf numFmtId="169" fontId="1" fillId="3" borderId="14" xfId="7" applyNumberFormat="1" applyFont="1" applyFill="1" applyBorder="1" applyAlignment="1" applyProtection="1">
      <alignment vertical="center"/>
      <protection locked="0"/>
    </xf>
    <xf numFmtId="169" fontId="0" fillId="3" borderId="14" xfId="7" applyNumberFormat="1" applyFont="1" applyFill="1" applyBorder="1" applyAlignment="1" applyProtection="1">
      <alignment vertical="center"/>
      <protection locked="0"/>
    </xf>
    <xf numFmtId="169" fontId="1" fillId="3" borderId="14" xfId="7" applyNumberFormat="1" applyFont="1" applyFill="1" applyBorder="1" applyAlignment="1" applyProtection="1">
      <alignment vertical="center"/>
      <protection locked="0"/>
    </xf>
    <xf numFmtId="169" fontId="0" fillId="3" borderId="14" xfId="7" applyNumberFormat="1" applyFont="1" applyFill="1" applyBorder="1" applyAlignment="1" applyProtection="1">
      <alignment vertical="center"/>
      <protection locked="0"/>
    </xf>
    <xf numFmtId="169" fontId="1" fillId="3" borderId="14" xfId="7" applyNumberFormat="1" applyFont="1" applyFill="1" applyBorder="1" applyAlignment="1" applyProtection="1">
      <alignment vertical="center"/>
      <protection locked="0"/>
    </xf>
    <xf numFmtId="169" fontId="0" fillId="3" borderId="14" xfId="7" applyNumberFormat="1" applyFont="1" applyFill="1" applyBorder="1" applyAlignment="1" applyProtection="1">
      <alignment vertical="center"/>
      <protection locked="0"/>
    </xf>
    <xf numFmtId="169" fontId="1" fillId="3" borderId="14" xfId="7" applyNumberFormat="1" applyFont="1" applyFill="1" applyBorder="1" applyAlignment="1" applyProtection="1">
      <alignment vertical="center"/>
      <protection locked="0"/>
    </xf>
    <xf numFmtId="169" fontId="0" fillId="0" borderId="14" xfId="7" applyNumberFormat="1" applyFont="1" applyFill="1" applyBorder="1" applyAlignment="1" applyProtection="1">
      <alignment vertical="center"/>
      <protection locked="0"/>
    </xf>
    <xf numFmtId="0" fontId="0" fillId="0" borderId="14" xfId="0" applyFont="1" applyBorder="1" applyAlignment="1" applyProtection="1">
      <alignment horizontal="left" vertical="center" indent="6"/>
      <protection locked="0"/>
    </xf>
    <xf numFmtId="169" fontId="1" fillId="0" borderId="14" xfId="7" applyNumberFormat="1" applyFont="1" applyFill="1" applyBorder="1" applyAlignment="1" applyProtection="1">
      <alignment vertical="center"/>
      <protection locked="0"/>
    </xf>
    <xf numFmtId="169" fontId="0" fillId="0" borderId="8" xfId="7" applyNumberFormat="1" applyFont="1" applyFill="1" applyBorder="1" applyAlignment="1" applyProtection="1">
      <alignment vertical="center"/>
      <protection locked="0"/>
    </xf>
    <xf numFmtId="169" fontId="1" fillId="0" borderId="8" xfId="7" applyNumberFormat="1" applyFont="1" applyFill="1" applyBorder="1" applyAlignment="1" applyProtection="1">
      <alignment vertical="center"/>
      <protection locked="0"/>
    </xf>
    <xf numFmtId="169" fontId="0" fillId="0" borderId="8" xfId="7" applyNumberFormat="1" applyFont="1" applyFill="1" applyBorder="1" applyAlignment="1" applyProtection="1">
      <alignment horizontal="right" vertical="center"/>
      <protection locked="0"/>
    </xf>
    <xf numFmtId="169" fontId="1" fillId="0" borderId="8" xfId="7" applyNumberFormat="1" applyFont="1" applyFill="1" applyBorder="1" applyAlignment="1" applyProtection="1">
      <alignment horizontal="right" vertical="center"/>
      <protection locked="0"/>
    </xf>
  </cellXfs>
  <cellStyles count="8">
    <cellStyle name="Millares" xfId="1" builtinId="3"/>
    <cellStyle name="Millares 2" xfId="7" xr:uid="{70D7C0A3-E90D-4315-9446-7E4F4E005C99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6" xr:uid="{800BA26E-3925-4E4F-AE29-AD9FAD4616B7}"/>
    <cellStyle name="Normal 3" xfId="5" xr:uid="{ABD562B1-2EC4-44FD-80FB-6D175E94C518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abSelected="1" zoomScale="75" zoomScaleNormal="75" workbookViewId="0">
      <selection activeCell="I76" sqref="I76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60" t="s">
        <v>0</v>
      </c>
      <c r="B1" s="161"/>
      <c r="C1" s="161"/>
      <c r="D1" s="161"/>
      <c r="E1" s="161"/>
      <c r="F1" s="162"/>
    </row>
    <row r="2" spans="1:6" ht="15" customHeight="1" x14ac:dyDescent="0.25">
      <c r="A2" s="110" t="s">
        <v>602</v>
      </c>
      <c r="B2" s="111"/>
      <c r="C2" s="111"/>
      <c r="D2" s="111"/>
      <c r="E2" s="111"/>
      <c r="F2" s="112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13" t="s">
        <v>597</v>
      </c>
      <c r="B4" s="114"/>
      <c r="C4" s="114"/>
      <c r="D4" s="114"/>
      <c r="E4" s="114"/>
      <c r="F4" s="115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594</v>
      </c>
      <c r="C6" s="1" t="s">
        <v>595</v>
      </c>
      <c r="D6" s="42" t="s">
        <v>4</v>
      </c>
      <c r="E6" s="41" t="s">
        <v>594</v>
      </c>
      <c r="F6" s="1" t="s">
        <v>595</v>
      </c>
    </row>
    <row r="7" spans="1:6" ht="12.95" customHeight="1" x14ac:dyDescent="0.25">
      <c r="A7" s="43" t="s">
        <v>5</v>
      </c>
      <c r="B7" s="44"/>
      <c r="C7" s="44"/>
      <c r="D7" s="43" t="s">
        <v>6</v>
      </c>
      <c r="E7" s="44"/>
      <c r="F7" s="44"/>
    </row>
    <row r="8" spans="1:6" x14ac:dyDescent="0.25">
      <c r="A8" s="2" t="s">
        <v>7</v>
      </c>
      <c r="B8" s="45"/>
      <c r="C8" s="45"/>
      <c r="D8" s="2" t="s">
        <v>8</v>
      </c>
      <c r="E8" s="45"/>
      <c r="F8" s="45"/>
    </row>
    <row r="9" spans="1:6" x14ac:dyDescent="0.25">
      <c r="A9" s="46" t="s">
        <v>9</v>
      </c>
      <c r="B9" s="47">
        <v>2323328</v>
      </c>
      <c r="C9" s="47">
        <v>2144213</v>
      </c>
      <c r="D9" s="46" t="s">
        <v>10</v>
      </c>
      <c r="E9" s="47">
        <v>730604</v>
      </c>
      <c r="F9" s="47">
        <v>708804</v>
      </c>
    </row>
    <row r="10" spans="1:6" x14ac:dyDescent="0.25">
      <c r="A10" s="48" t="s">
        <v>11</v>
      </c>
      <c r="B10" s="47">
        <v>0</v>
      </c>
      <c r="C10" s="47">
        <v>0</v>
      </c>
      <c r="D10" s="48" t="s">
        <v>12</v>
      </c>
      <c r="E10" s="47">
        <v>176</v>
      </c>
      <c r="F10" s="47">
        <v>176</v>
      </c>
    </row>
    <row r="11" spans="1:6" x14ac:dyDescent="0.25">
      <c r="A11" s="48" t="s">
        <v>13</v>
      </c>
      <c r="B11" s="47">
        <v>2323328</v>
      </c>
      <c r="C11" s="47">
        <v>2144213</v>
      </c>
      <c r="D11" s="48" t="s">
        <v>14</v>
      </c>
      <c r="E11" s="47">
        <v>63518</v>
      </c>
      <c r="F11" s="47">
        <v>63518</v>
      </c>
    </row>
    <row r="12" spans="1:6" x14ac:dyDescent="0.25">
      <c r="A12" s="48" t="s">
        <v>15</v>
      </c>
      <c r="B12" s="47">
        <v>0</v>
      </c>
      <c r="C12" s="47">
        <v>0</v>
      </c>
      <c r="D12" s="48" t="s">
        <v>16</v>
      </c>
      <c r="E12" s="47">
        <v>0</v>
      </c>
      <c r="F12" s="47">
        <v>0</v>
      </c>
    </row>
    <row r="13" spans="1:6" x14ac:dyDescent="0.25">
      <c r="A13" s="48" t="s">
        <v>17</v>
      </c>
      <c r="B13" s="47">
        <v>0</v>
      </c>
      <c r="C13" s="47">
        <v>0</v>
      </c>
      <c r="D13" s="48" t="s">
        <v>18</v>
      </c>
      <c r="E13" s="47">
        <v>0</v>
      </c>
      <c r="F13" s="47">
        <v>0</v>
      </c>
    </row>
    <row r="14" spans="1:6" x14ac:dyDescent="0.25">
      <c r="A14" s="48" t="s">
        <v>19</v>
      </c>
      <c r="B14" s="47">
        <v>0</v>
      </c>
      <c r="C14" s="47">
        <v>0</v>
      </c>
      <c r="D14" s="48" t="s">
        <v>20</v>
      </c>
      <c r="E14" s="47">
        <v>27978</v>
      </c>
      <c r="F14" s="47">
        <v>27978</v>
      </c>
    </row>
    <row r="15" spans="1:6" x14ac:dyDescent="0.25">
      <c r="A15" s="48" t="s">
        <v>21</v>
      </c>
      <c r="B15" s="47">
        <v>0</v>
      </c>
      <c r="C15" s="47">
        <v>0</v>
      </c>
      <c r="D15" s="48" t="s">
        <v>22</v>
      </c>
      <c r="E15" s="47">
        <v>0</v>
      </c>
      <c r="F15" s="47">
        <v>0</v>
      </c>
    </row>
    <row r="16" spans="1:6" x14ac:dyDescent="0.25">
      <c r="A16" s="48" t="s">
        <v>23</v>
      </c>
      <c r="B16" s="47">
        <v>0</v>
      </c>
      <c r="C16" s="47">
        <v>0</v>
      </c>
      <c r="D16" s="48" t="s">
        <v>24</v>
      </c>
      <c r="E16" s="47">
        <v>638820</v>
      </c>
      <c r="F16" s="47">
        <v>617020</v>
      </c>
    </row>
    <row r="17" spans="1:6" x14ac:dyDescent="0.25">
      <c r="A17" s="46" t="s">
        <v>25</v>
      </c>
      <c r="B17" s="47">
        <v>636746</v>
      </c>
      <c r="C17" s="47">
        <v>562152</v>
      </c>
      <c r="D17" s="48" t="s">
        <v>26</v>
      </c>
      <c r="E17" s="47">
        <v>0</v>
      </c>
      <c r="F17" s="47">
        <v>0</v>
      </c>
    </row>
    <row r="18" spans="1:6" x14ac:dyDescent="0.25">
      <c r="A18" s="48" t="s">
        <v>27</v>
      </c>
      <c r="B18" s="47">
        <v>0</v>
      </c>
      <c r="C18" s="47">
        <v>0</v>
      </c>
      <c r="D18" s="48" t="s">
        <v>28</v>
      </c>
      <c r="E18" s="47">
        <v>112</v>
      </c>
      <c r="F18" s="47">
        <v>112</v>
      </c>
    </row>
    <row r="19" spans="1:6" x14ac:dyDescent="0.25">
      <c r="A19" s="48" t="s">
        <v>29</v>
      </c>
      <c r="B19" s="47">
        <v>543670</v>
      </c>
      <c r="C19" s="47">
        <v>542076</v>
      </c>
      <c r="D19" s="46" t="s">
        <v>30</v>
      </c>
      <c r="E19" s="47">
        <v>0</v>
      </c>
      <c r="F19" s="47">
        <v>0</v>
      </c>
    </row>
    <row r="20" spans="1:6" x14ac:dyDescent="0.25">
      <c r="A20" s="48" t="s">
        <v>31</v>
      </c>
      <c r="B20" s="47">
        <v>26430</v>
      </c>
      <c r="C20" s="47">
        <v>-6570</v>
      </c>
      <c r="D20" s="48" t="s">
        <v>32</v>
      </c>
      <c r="E20" s="47">
        <v>0</v>
      </c>
      <c r="F20" s="47">
        <v>0</v>
      </c>
    </row>
    <row r="21" spans="1:6" x14ac:dyDescent="0.25">
      <c r="A21" s="48" t="s">
        <v>33</v>
      </c>
      <c r="B21" s="47">
        <v>14856</v>
      </c>
      <c r="C21" s="47">
        <v>14856</v>
      </c>
      <c r="D21" s="48" t="s">
        <v>34</v>
      </c>
      <c r="E21" s="47">
        <v>0</v>
      </c>
      <c r="F21" s="47">
        <v>0</v>
      </c>
    </row>
    <row r="22" spans="1:6" x14ac:dyDescent="0.25">
      <c r="A22" s="48" t="s">
        <v>35</v>
      </c>
      <c r="B22" s="47">
        <v>50000</v>
      </c>
      <c r="C22" s="47">
        <v>10000</v>
      </c>
      <c r="D22" s="48" t="s">
        <v>36</v>
      </c>
      <c r="E22" s="47">
        <v>0</v>
      </c>
      <c r="F22" s="47">
        <v>0</v>
      </c>
    </row>
    <row r="23" spans="1:6" x14ac:dyDescent="0.25">
      <c r="A23" s="48" t="s">
        <v>37</v>
      </c>
      <c r="B23" s="47">
        <v>0</v>
      </c>
      <c r="C23" s="47">
        <v>0</v>
      </c>
      <c r="D23" s="46" t="s">
        <v>38</v>
      </c>
      <c r="E23" s="47">
        <v>0</v>
      </c>
      <c r="F23" s="47">
        <v>0</v>
      </c>
    </row>
    <row r="24" spans="1:6" x14ac:dyDescent="0.25">
      <c r="A24" s="48" t="s">
        <v>39</v>
      </c>
      <c r="B24" s="47">
        <v>1790</v>
      </c>
      <c r="C24" s="47">
        <v>1790</v>
      </c>
      <c r="D24" s="48" t="s">
        <v>40</v>
      </c>
      <c r="E24" s="47">
        <v>0</v>
      </c>
      <c r="F24" s="47">
        <v>0</v>
      </c>
    </row>
    <row r="25" spans="1:6" x14ac:dyDescent="0.25">
      <c r="A25" s="46" t="s">
        <v>41</v>
      </c>
      <c r="B25" s="47">
        <v>0</v>
      </c>
      <c r="C25" s="47">
        <v>0</v>
      </c>
      <c r="D25" s="48" t="s">
        <v>42</v>
      </c>
      <c r="E25" s="47">
        <v>0</v>
      </c>
      <c r="F25" s="47">
        <v>0</v>
      </c>
    </row>
    <row r="26" spans="1:6" x14ac:dyDescent="0.25">
      <c r="A26" s="48" t="s">
        <v>43</v>
      </c>
      <c r="B26" s="47">
        <v>0</v>
      </c>
      <c r="C26" s="47">
        <v>0</v>
      </c>
      <c r="D26" s="46" t="s">
        <v>44</v>
      </c>
      <c r="E26" s="47">
        <v>0</v>
      </c>
      <c r="F26" s="47">
        <v>0</v>
      </c>
    </row>
    <row r="27" spans="1:6" x14ac:dyDescent="0.25">
      <c r="A27" s="48" t="s">
        <v>45</v>
      </c>
      <c r="B27" s="47">
        <v>0</v>
      </c>
      <c r="C27" s="47">
        <v>0</v>
      </c>
      <c r="D27" s="46" t="s">
        <v>46</v>
      </c>
      <c r="E27" s="47">
        <v>0</v>
      </c>
      <c r="F27" s="47">
        <v>0</v>
      </c>
    </row>
    <row r="28" spans="1:6" x14ac:dyDescent="0.25">
      <c r="A28" s="48" t="s">
        <v>47</v>
      </c>
      <c r="B28" s="47">
        <v>0</v>
      </c>
      <c r="C28" s="47">
        <v>0</v>
      </c>
      <c r="D28" s="48" t="s">
        <v>48</v>
      </c>
      <c r="E28" s="47">
        <v>0</v>
      </c>
      <c r="F28" s="47">
        <v>0</v>
      </c>
    </row>
    <row r="29" spans="1:6" x14ac:dyDescent="0.25">
      <c r="A29" s="48" t="s">
        <v>49</v>
      </c>
      <c r="B29" s="47">
        <v>0</v>
      </c>
      <c r="C29" s="47">
        <v>0</v>
      </c>
      <c r="D29" s="48" t="s">
        <v>50</v>
      </c>
      <c r="E29" s="47">
        <v>0</v>
      </c>
      <c r="F29" s="47">
        <v>0</v>
      </c>
    </row>
    <row r="30" spans="1:6" x14ac:dyDescent="0.25">
      <c r="A30" s="48" t="s">
        <v>51</v>
      </c>
      <c r="B30" s="47">
        <v>0</v>
      </c>
      <c r="C30" s="47">
        <v>0</v>
      </c>
      <c r="D30" s="48" t="s">
        <v>52</v>
      </c>
      <c r="E30" s="47">
        <v>0</v>
      </c>
      <c r="F30" s="47">
        <v>0</v>
      </c>
    </row>
    <row r="31" spans="1:6" x14ac:dyDescent="0.25">
      <c r="A31" s="46" t="s">
        <v>53</v>
      </c>
      <c r="B31" s="47">
        <v>0</v>
      </c>
      <c r="C31" s="47">
        <v>0</v>
      </c>
      <c r="D31" s="46" t="s">
        <v>54</v>
      </c>
      <c r="E31" s="47">
        <v>0</v>
      </c>
      <c r="F31" s="47">
        <v>0</v>
      </c>
    </row>
    <row r="32" spans="1:6" x14ac:dyDescent="0.25">
      <c r="A32" s="48" t="s">
        <v>55</v>
      </c>
      <c r="B32" s="47">
        <v>0</v>
      </c>
      <c r="C32" s="47">
        <v>0</v>
      </c>
      <c r="D32" s="48" t="s">
        <v>56</v>
      </c>
      <c r="E32" s="47">
        <v>0</v>
      </c>
      <c r="F32" s="47">
        <v>0</v>
      </c>
    </row>
    <row r="33" spans="1:6" ht="14.45" customHeight="1" x14ac:dyDescent="0.25">
      <c r="A33" s="48" t="s">
        <v>57</v>
      </c>
      <c r="B33" s="47">
        <v>0</v>
      </c>
      <c r="C33" s="47">
        <v>0</v>
      </c>
      <c r="D33" s="48" t="s">
        <v>58</v>
      </c>
      <c r="E33" s="47">
        <v>0</v>
      </c>
      <c r="F33" s="47">
        <v>0</v>
      </c>
    </row>
    <row r="34" spans="1:6" ht="14.45" customHeight="1" x14ac:dyDescent="0.25">
      <c r="A34" s="48" t="s">
        <v>59</v>
      </c>
      <c r="B34" s="47">
        <v>0</v>
      </c>
      <c r="C34" s="47">
        <v>0</v>
      </c>
      <c r="D34" s="48" t="s">
        <v>60</v>
      </c>
      <c r="E34" s="47">
        <v>0</v>
      </c>
      <c r="F34" s="47">
        <v>0</v>
      </c>
    </row>
    <row r="35" spans="1:6" ht="14.45" customHeight="1" x14ac:dyDescent="0.25">
      <c r="A35" s="48" t="s">
        <v>61</v>
      </c>
      <c r="B35" s="47">
        <v>0</v>
      </c>
      <c r="C35" s="47">
        <v>0</v>
      </c>
      <c r="D35" s="48" t="s">
        <v>62</v>
      </c>
      <c r="E35" s="47">
        <v>0</v>
      </c>
      <c r="F35" s="47">
        <v>0</v>
      </c>
    </row>
    <row r="36" spans="1:6" ht="14.45" customHeight="1" x14ac:dyDescent="0.25">
      <c r="A36" s="48" t="s">
        <v>63</v>
      </c>
      <c r="B36" s="47">
        <v>0</v>
      </c>
      <c r="C36" s="47">
        <v>0</v>
      </c>
      <c r="D36" s="48" t="s">
        <v>64</v>
      </c>
      <c r="E36" s="47">
        <v>0</v>
      </c>
      <c r="F36" s="47">
        <v>0</v>
      </c>
    </row>
    <row r="37" spans="1:6" ht="14.45" customHeight="1" x14ac:dyDescent="0.25">
      <c r="A37" s="46" t="s">
        <v>65</v>
      </c>
      <c r="B37" s="47">
        <v>0</v>
      </c>
      <c r="C37" s="47">
        <v>0</v>
      </c>
      <c r="D37" s="48" t="s">
        <v>66</v>
      </c>
      <c r="E37" s="47">
        <v>0</v>
      </c>
      <c r="F37" s="47">
        <v>0</v>
      </c>
    </row>
    <row r="38" spans="1:6" x14ac:dyDescent="0.25">
      <c r="A38" s="46" t="s">
        <v>67</v>
      </c>
      <c r="B38" s="47">
        <v>0</v>
      </c>
      <c r="C38" s="47">
        <v>0</v>
      </c>
      <c r="D38" s="46" t="s">
        <v>68</v>
      </c>
      <c r="E38" s="47">
        <v>0</v>
      </c>
      <c r="F38" s="47">
        <v>0</v>
      </c>
    </row>
    <row r="39" spans="1:6" x14ac:dyDescent="0.25">
      <c r="A39" s="48" t="s">
        <v>69</v>
      </c>
      <c r="B39" s="47">
        <v>0</v>
      </c>
      <c r="C39" s="47">
        <v>0</v>
      </c>
      <c r="D39" s="48" t="s">
        <v>70</v>
      </c>
      <c r="E39" s="47">
        <v>0</v>
      </c>
      <c r="F39" s="47">
        <v>0</v>
      </c>
    </row>
    <row r="40" spans="1:6" x14ac:dyDescent="0.25">
      <c r="A40" s="48" t="s">
        <v>71</v>
      </c>
      <c r="B40" s="47">
        <v>0</v>
      </c>
      <c r="C40" s="47">
        <v>0</v>
      </c>
      <c r="D40" s="48" t="s">
        <v>72</v>
      </c>
      <c r="E40" s="47">
        <v>0</v>
      </c>
      <c r="F40" s="47">
        <v>0</v>
      </c>
    </row>
    <row r="41" spans="1:6" x14ac:dyDescent="0.25">
      <c r="A41" s="46" t="s">
        <v>73</v>
      </c>
      <c r="B41" s="47">
        <v>0</v>
      </c>
      <c r="C41" s="47">
        <v>0</v>
      </c>
      <c r="D41" s="48" t="s">
        <v>74</v>
      </c>
      <c r="E41" s="47">
        <v>0</v>
      </c>
      <c r="F41" s="47">
        <v>0</v>
      </c>
    </row>
    <row r="42" spans="1:6" x14ac:dyDescent="0.25">
      <c r="A42" s="48" t="s">
        <v>75</v>
      </c>
      <c r="B42" s="47">
        <v>0</v>
      </c>
      <c r="C42" s="47">
        <v>0</v>
      </c>
      <c r="D42" s="46" t="s">
        <v>76</v>
      </c>
      <c r="E42" s="47">
        <v>0</v>
      </c>
      <c r="F42" s="47">
        <v>0</v>
      </c>
    </row>
    <row r="43" spans="1:6" x14ac:dyDescent="0.25">
      <c r="A43" s="48" t="s">
        <v>77</v>
      </c>
      <c r="B43" s="47">
        <v>0</v>
      </c>
      <c r="C43" s="47">
        <v>0</v>
      </c>
      <c r="D43" s="48" t="s">
        <v>78</v>
      </c>
      <c r="E43" s="47">
        <v>0</v>
      </c>
      <c r="F43" s="47">
        <v>0</v>
      </c>
    </row>
    <row r="44" spans="1:6" x14ac:dyDescent="0.25">
      <c r="A44" s="48" t="s">
        <v>79</v>
      </c>
      <c r="B44" s="47">
        <v>0</v>
      </c>
      <c r="C44" s="47">
        <v>0</v>
      </c>
      <c r="D44" s="48" t="s">
        <v>80</v>
      </c>
      <c r="E44" s="47">
        <v>0</v>
      </c>
      <c r="F44" s="47">
        <v>0</v>
      </c>
    </row>
    <row r="45" spans="1:6" x14ac:dyDescent="0.25">
      <c r="A45" s="48" t="s">
        <v>81</v>
      </c>
      <c r="B45" s="47">
        <v>0</v>
      </c>
      <c r="C45" s="47">
        <v>0</v>
      </c>
      <c r="D45" s="48" t="s">
        <v>82</v>
      </c>
      <c r="E45" s="47">
        <v>0</v>
      </c>
      <c r="F45" s="47">
        <v>0</v>
      </c>
    </row>
    <row r="46" spans="1:6" x14ac:dyDescent="0.25">
      <c r="A46" s="45"/>
      <c r="B46" s="49"/>
      <c r="C46" s="49"/>
      <c r="D46" s="45"/>
      <c r="E46" s="49">
        <v>0</v>
      </c>
      <c r="F46" s="49">
        <v>0</v>
      </c>
    </row>
    <row r="47" spans="1:6" x14ac:dyDescent="0.25">
      <c r="A47" s="3" t="s">
        <v>83</v>
      </c>
      <c r="B47" s="4">
        <v>2960073</v>
      </c>
      <c r="C47" s="4">
        <v>2706366</v>
      </c>
      <c r="D47" s="2" t="s">
        <v>84</v>
      </c>
      <c r="E47" s="4">
        <v>730604</v>
      </c>
      <c r="F47" s="4">
        <v>708804</v>
      </c>
    </row>
    <row r="48" spans="1:6" x14ac:dyDescent="0.25">
      <c r="A48" s="45"/>
      <c r="B48" s="49"/>
      <c r="C48" s="49"/>
      <c r="D48" s="45"/>
      <c r="E48" s="49"/>
      <c r="F48" s="49"/>
    </row>
    <row r="49" spans="1:6" x14ac:dyDescent="0.25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25">
      <c r="A50" s="46" t="s">
        <v>87</v>
      </c>
      <c r="B50" s="47">
        <v>0</v>
      </c>
      <c r="C50" s="47">
        <v>0</v>
      </c>
      <c r="D50" s="46" t="s">
        <v>88</v>
      </c>
      <c r="E50" s="47">
        <v>0</v>
      </c>
      <c r="F50" s="47">
        <v>0</v>
      </c>
    </row>
    <row r="51" spans="1:6" x14ac:dyDescent="0.25">
      <c r="A51" s="46" t="s">
        <v>89</v>
      </c>
      <c r="B51" s="47">
        <v>0</v>
      </c>
      <c r="C51" s="47">
        <v>0</v>
      </c>
      <c r="D51" s="46" t="s">
        <v>90</v>
      </c>
      <c r="E51" s="47">
        <v>0</v>
      </c>
      <c r="F51" s="47">
        <v>0</v>
      </c>
    </row>
    <row r="52" spans="1:6" x14ac:dyDescent="0.25">
      <c r="A52" s="46" t="s">
        <v>91</v>
      </c>
      <c r="B52" s="47">
        <v>0</v>
      </c>
      <c r="C52" s="47">
        <v>0</v>
      </c>
      <c r="D52" s="46" t="s">
        <v>92</v>
      </c>
      <c r="E52" s="47">
        <v>0</v>
      </c>
      <c r="F52" s="47">
        <v>0</v>
      </c>
    </row>
    <row r="53" spans="1:6" x14ac:dyDescent="0.25">
      <c r="A53" s="46" t="s">
        <v>93</v>
      </c>
      <c r="B53" s="47">
        <v>979522</v>
      </c>
      <c r="C53" s="47">
        <v>979522</v>
      </c>
      <c r="D53" s="46" t="s">
        <v>94</v>
      </c>
      <c r="E53" s="47">
        <v>0</v>
      </c>
      <c r="F53" s="47">
        <v>0</v>
      </c>
    </row>
    <row r="54" spans="1:6" x14ac:dyDescent="0.25">
      <c r="A54" s="46" t="s">
        <v>95</v>
      </c>
      <c r="B54" s="47">
        <v>30160</v>
      </c>
      <c r="C54" s="47">
        <v>30160</v>
      </c>
      <c r="D54" s="46" t="s">
        <v>96</v>
      </c>
      <c r="E54" s="47">
        <v>0</v>
      </c>
      <c r="F54" s="47">
        <v>0</v>
      </c>
    </row>
    <row r="55" spans="1:6" x14ac:dyDescent="0.25">
      <c r="A55" s="46" t="s">
        <v>97</v>
      </c>
      <c r="B55" s="47">
        <v>-900209</v>
      </c>
      <c r="C55" s="47">
        <v>-900209</v>
      </c>
      <c r="D55" s="50" t="s">
        <v>98</v>
      </c>
      <c r="E55" s="47">
        <v>0</v>
      </c>
      <c r="F55" s="47">
        <v>0</v>
      </c>
    </row>
    <row r="56" spans="1:6" x14ac:dyDescent="0.25">
      <c r="A56" s="46" t="s">
        <v>99</v>
      </c>
      <c r="B56" s="47">
        <v>0</v>
      </c>
      <c r="C56" s="47">
        <v>0</v>
      </c>
      <c r="D56" s="45"/>
      <c r="E56" s="49"/>
      <c r="F56" s="49"/>
    </row>
    <row r="57" spans="1:6" x14ac:dyDescent="0.25">
      <c r="A57" s="46" t="s">
        <v>100</v>
      </c>
      <c r="B57" s="47">
        <v>0</v>
      </c>
      <c r="C57" s="47">
        <v>0</v>
      </c>
      <c r="D57" s="2" t="s">
        <v>101</v>
      </c>
      <c r="E57" s="4">
        <v>0</v>
      </c>
      <c r="F57" s="4">
        <v>0</v>
      </c>
    </row>
    <row r="58" spans="1:6" x14ac:dyDescent="0.25">
      <c r="A58" s="46" t="s">
        <v>102</v>
      </c>
      <c r="B58" s="47">
        <v>0</v>
      </c>
      <c r="C58" s="47">
        <v>0</v>
      </c>
      <c r="D58" s="45"/>
      <c r="E58" s="49"/>
      <c r="F58" s="49"/>
    </row>
    <row r="59" spans="1:6" x14ac:dyDescent="0.25">
      <c r="A59" s="45"/>
      <c r="B59" s="49"/>
      <c r="C59" s="49"/>
      <c r="D59" s="2" t="s">
        <v>103</v>
      </c>
      <c r="E59" s="4">
        <v>730604</v>
      </c>
      <c r="F59" s="4">
        <v>708804</v>
      </c>
    </row>
    <row r="60" spans="1:6" x14ac:dyDescent="0.25">
      <c r="A60" s="3" t="s">
        <v>104</v>
      </c>
      <c r="B60" s="4">
        <v>109473</v>
      </c>
      <c r="C60" s="4">
        <v>109473</v>
      </c>
      <c r="D60" s="45"/>
      <c r="E60" s="49"/>
      <c r="F60" s="49"/>
    </row>
    <row r="61" spans="1:6" x14ac:dyDescent="0.25">
      <c r="A61" s="45"/>
      <c r="B61" s="49"/>
      <c r="C61" s="49"/>
      <c r="D61" s="51" t="s">
        <v>105</v>
      </c>
      <c r="E61" s="49"/>
      <c r="F61" s="49"/>
    </row>
    <row r="62" spans="1:6" x14ac:dyDescent="0.25">
      <c r="A62" s="3" t="s">
        <v>106</v>
      </c>
      <c r="B62" s="4">
        <v>3069546</v>
      </c>
      <c r="C62" s="4">
        <v>2815838</v>
      </c>
      <c r="D62" s="45"/>
      <c r="E62" s="49"/>
      <c r="F62" s="49"/>
    </row>
    <row r="63" spans="1:6" x14ac:dyDescent="0.25">
      <c r="A63" s="45"/>
      <c r="B63" s="45"/>
      <c r="C63" s="45"/>
      <c r="D63" s="52" t="s">
        <v>107</v>
      </c>
      <c r="E63" s="47">
        <v>0</v>
      </c>
      <c r="F63" s="47">
        <v>0</v>
      </c>
    </row>
    <row r="64" spans="1:6" x14ac:dyDescent="0.25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25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25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25">
      <c r="A67" s="45"/>
      <c r="B67" s="45"/>
      <c r="C67" s="45"/>
      <c r="D67" s="45"/>
      <c r="E67" s="49"/>
      <c r="F67" s="49"/>
    </row>
    <row r="68" spans="1:6" x14ac:dyDescent="0.25">
      <c r="A68" s="45"/>
      <c r="B68" s="45"/>
      <c r="C68" s="45"/>
      <c r="D68" s="52" t="s">
        <v>111</v>
      </c>
      <c r="E68" s="47">
        <v>2338942</v>
      </c>
      <c r="F68" s="47">
        <v>2107035</v>
      </c>
    </row>
    <row r="69" spans="1:6" x14ac:dyDescent="0.25">
      <c r="A69" s="53"/>
      <c r="B69" s="45"/>
      <c r="C69" s="45"/>
      <c r="D69" s="46" t="s">
        <v>112</v>
      </c>
      <c r="E69" s="47">
        <v>231907</v>
      </c>
      <c r="F69" s="47">
        <v>347723</v>
      </c>
    </row>
    <row r="70" spans="1:6" x14ac:dyDescent="0.25">
      <c r="A70" s="53"/>
      <c r="B70" s="45"/>
      <c r="C70" s="45"/>
      <c r="D70" s="46" t="s">
        <v>113</v>
      </c>
      <c r="E70" s="47">
        <v>2107035</v>
      </c>
      <c r="F70" s="47">
        <v>1759312</v>
      </c>
    </row>
    <row r="71" spans="1:6" x14ac:dyDescent="0.25">
      <c r="A71" s="53"/>
      <c r="B71" s="45"/>
      <c r="C71" s="45"/>
      <c r="D71" s="46" t="s">
        <v>114</v>
      </c>
      <c r="E71" s="47">
        <v>0</v>
      </c>
      <c r="F71" s="47">
        <v>0</v>
      </c>
    </row>
    <row r="72" spans="1:6" x14ac:dyDescent="0.25">
      <c r="A72" s="53"/>
      <c r="B72" s="45"/>
      <c r="C72" s="45"/>
      <c r="D72" s="46" t="s">
        <v>115</v>
      </c>
      <c r="E72" s="47">
        <v>0</v>
      </c>
      <c r="F72" s="47">
        <v>0</v>
      </c>
    </row>
    <row r="73" spans="1:6" x14ac:dyDescent="0.25">
      <c r="A73" s="53"/>
      <c r="B73" s="45"/>
      <c r="C73" s="45"/>
      <c r="D73" s="46" t="s">
        <v>116</v>
      </c>
      <c r="E73" s="47">
        <v>0</v>
      </c>
      <c r="F73" s="47">
        <v>0</v>
      </c>
    </row>
    <row r="74" spans="1:6" x14ac:dyDescent="0.25">
      <c r="A74" s="53"/>
      <c r="B74" s="45"/>
      <c r="C74" s="45"/>
      <c r="D74" s="45"/>
      <c r="E74" s="49"/>
      <c r="F74" s="49"/>
    </row>
    <row r="75" spans="1:6" x14ac:dyDescent="0.25">
      <c r="A75" s="53"/>
      <c r="B75" s="45"/>
      <c r="C75" s="45"/>
      <c r="D75" s="52" t="s">
        <v>117</v>
      </c>
      <c r="E75" s="47">
        <v>0</v>
      </c>
      <c r="F75" s="47">
        <v>0</v>
      </c>
    </row>
    <row r="76" spans="1:6" x14ac:dyDescent="0.25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25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25">
      <c r="A78" s="53"/>
      <c r="B78" s="45"/>
      <c r="C78" s="45"/>
      <c r="D78" s="45"/>
      <c r="E78" s="49"/>
      <c r="F78" s="49"/>
    </row>
    <row r="79" spans="1:6" x14ac:dyDescent="0.25">
      <c r="A79" s="53"/>
      <c r="B79" s="45"/>
      <c r="C79" s="45"/>
      <c r="D79" s="2" t="s">
        <v>120</v>
      </c>
      <c r="E79" s="4">
        <v>2338942</v>
      </c>
      <c r="F79" s="4">
        <v>2107035</v>
      </c>
    </row>
    <row r="80" spans="1:6" x14ac:dyDescent="0.25">
      <c r="A80" s="53"/>
      <c r="B80" s="45"/>
      <c r="C80" s="45"/>
      <c r="D80" s="45"/>
      <c r="E80" s="49"/>
      <c r="F80" s="49"/>
    </row>
    <row r="81" spans="1:6" x14ac:dyDescent="0.25">
      <c r="A81" s="53"/>
      <c r="B81" s="45"/>
      <c r="C81" s="45"/>
      <c r="D81" s="2" t="s">
        <v>121</v>
      </c>
      <c r="E81" s="4">
        <v>3069546</v>
      </c>
      <c r="F81" s="4">
        <v>2815838</v>
      </c>
    </row>
    <row r="82" spans="1:6" x14ac:dyDescent="0.25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A19" zoomScale="75" zoomScaleNormal="75" workbookViewId="0">
      <selection activeCell="L23" sqref="L23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60" t="s">
        <v>122</v>
      </c>
      <c r="B1" s="161"/>
      <c r="C1" s="161"/>
      <c r="D1" s="161"/>
      <c r="E1" s="161"/>
      <c r="F1" s="161"/>
      <c r="G1" s="161"/>
      <c r="H1" s="162"/>
    </row>
    <row r="2" spans="1:8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123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2023 y al 31 de Marzo de 2024 (b)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124</v>
      </c>
      <c r="B6" s="6" t="s">
        <v>596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133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134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135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137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138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139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140</v>
      </c>
      <c r="B18" s="4">
        <v>708804</v>
      </c>
      <c r="C18" s="108"/>
      <c r="D18" s="108"/>
      <c r="E18" s="108"/>
      <c r="F18" s="4">
        <v>730604</v>
      </c>
      <c r="G18" s="108"/>
      <c r="H18" s="108"/>
    </row>
    <row r="19" spans="1:8" ht="16.5" customHeight="1" x14ac:dyDescent="0.25">
      <c r="A19" s="107"/>
      <c r="B19" s="91"/>
      <c r="C19" s="91"/>
      <c r="D19" s="91"/>
      <c r="E19" s="91"/>
      <c r="F19" s="91"/>
      <c r="G19" s="91"/>
      <c r="H19" s="91"/>
    </row>
    <row r="20" spans="1:8" ht="14.45" customHeight="1" x14ac:dyDescent="0.25">
      <c r="A20" s="8" t="s">
        <v>141</v>
      </c>
      <c r="B20" s="4">
        <v>708804</v>
      </c>
      <c r="C20" s="4">
        <f t="shared" ref="B20:H20" si="3">C8+C18</f>
        <v>0</v>
      </c>
      <c r="D20" s="4">
        <f t="shared" si="3"/>
        <v>0</v>
      </c>
      <c r="E20" s="4">
        <f t="shared" si="3"/>
        <v>0</v>
      </c>
      <c r="F20" s="4">
        <v>730604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63" t="s">
        <v>151</v>
      </c>
      <c r="B33" s="163"/>
      <c r="C33" s="163"/>
      <c r="D33" s="163"/>
      <c r="E33" s="163"/>
      <c r="F33" s="163"/>
      <c r="G33" s="163"/>
      <c r="H33" s="163"/>
    </row>
    <row r="34" spans="1:8" ht="14.45" customHeight="1" x14ac:dyDescent="0.25">
      <c r="A34" s="163"/>
      <c r="B34" s="163"/>
      <c r="C34" s="163"/>
      <c r="D34" s="163"/>
      <c r="E34" s="163"/>
      <c r="F34" s="163"/>
      <c r="G34" s="163"/>
      <c r="H34" s="163"/>
    </row>
    <row r="35" spans="1:8" ht="14.45" customHeight="1" x14ac:dyDescent="0.25">
      <c r="A35" s="163"/>
      <c r="B35" s="163"/>
      <c r="C35" s="163"/>
      <c r="D35" s="163"/>
      <c r="E35" s="163"/>
      <c r="F35" s="163"/>
      <c r="G35" s="163"/>
      <c r="H35" s="163"/>
    </row>
    <row r="36" spans="1:8" ht="14.45" customHeight="1" x14ac:dyDescent="0.25">
      <c r="A36" s="163"/>
      <c r="B36" s="163"/>
      <c r="C36" s="163"/>
      <c r="D36" s="163"/>
      <c r="E36" s="163"/>
      <c r="F36" s="163"/>
      <c r="G36" s="163"/>
      <c r="H36" s="163"/>
    </row>
    <row r="37" spans="1:8" ht="14.45" customHeight="1" x14ac:dyDescent="0.25">
      <c r="A37" s="163"/>
      <c r="B37" s="163"/>
      <c r="C37" s="163"/>
      <c r="D37" s="163"/>
      <c r="E37" s="163"/>
      <c r="F37" s="163"/>
      <c r="G37" s="163"/>
      <c r="H37" s="163"/>
    </row>
    <row r="38" spans="1:8" x14ac:dyDescent="0.25">
      <c r="A38" s="61"/>
    </row>
    <row r="39" spans="1:8" ht="45" x14ac:dyDescent="0.25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21:H31 C18:E20 G18:H2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60" t="s">
        <v>162</v>
      </c>
      <c r="B1" s="161"/>
      <c r="C1" s="161"/>
      <c r="D1" s="161"/>
      <c r="E1" s="161"/>
      <c r="F1" s="161"/>
      <c r="G1" s="161"/>
      <c r="H1" s="161"/>
      <c r="I1" s="161"/>
      <c r="J1" s="161"/>
      <c r="K1" s="162"/>
    </row>
    <row r="2" spans="1:11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163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598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599</v>
      </c>
      <c r="J6" s="1" t="s">
        <v>600</v>
      </c>
      <c r="K6" s="1" t="s">
        <v>601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172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173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174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175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176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177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178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179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180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181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182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75" zoomScaleNormal="75" workbookViewId="0">
      <selection activeCell="C18" sqref="C18:D18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60" t="s">
        <v>183</v>
      </c>
      <c r="B1" s="161"/>
      <c r="C1" s="161"/>
      <c r="D1" s="162"/>
    </row>
    <row r="2" spans="1:4" x14ac:dyDescent="0.25">
      <c r="A2" s="110" t="str">
        <f>'Formato 1'!A2</f>
        <v>Sistema para el Desarrollo Integral de la Familia del Municipio de Atarjea</v>
      </c>
      <c r="B2" s="111"/>
      <c r="C2" s="111"/>
      <c r="D2" s="112"/>
    </row>
    <row r="3" spans="1:4" x14ac:dyDescent="0.25">
      <c r="A3" s="113" t="s">
        <v>184</v>
      </c>
      <c r="B3" s="114"/>
      <c r="C3" s="114"/>
      <c r="D3" s="115"/>
    </row>
    <row r="4" spans="1:4" x14ac:dyDescent="0.25">
      <c r="A4" s="113" t="str">
        <f>'Formato 3'!A4</f>
        <v>Del 1 de Enero al 31 de Marzo de 2024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25">
      <c r="A8" s="3" t="s">
        <v>188</v>
      </c>
      <c r="B8" s="14">
        <f>SUM(B9:B11)</f>
        <v>3980000</v>
      </c>
      <c r="C8" s="14">
        <f>SUM(C9:C11)</f>
        <v>960000</v>
      </c>
      <c r="D8" s="14">
        <f>SUM(D9:D11)</f>
        <v>960000</v>
      </c>
    </row>
    <row r="9" spans="1:4" x14ac:dyDescent="0.25">
      <c r="A9" s="58" t="s">
        <v>189</v>
      </c>
      <c r="B9" s="94">
        <v>3980000</v>
      </c>
      <c r="C9" s="94">
        <v>960000</v>
      </c>
      <c r="D9" s="94">
        <v>960000</v>
      </c>
    </row>
    <row r="10" spans="1:4" x14ac:dyDescent="0.25">
      <c r="A10" s="58" t="s">
        <v>190</v>
      </c>
      <c r="B10" s="94">
        <v>0</v>
      </c>
      <c r="C10" s="94">
        <v>0</v>
      </c>
      <c r="D10" s="94">
        <v>0</v>
      </c>
    </row>
    <row r="11" spans="1:4" x14ac:dyDescent="0.25">
      <c r="A11" s="58" t="s">
        <v>191</v>
      </c>
      <c r="B11" s="94">
        <f>B44</f>
        <v>0</v>
      </c>
      <c r="C11" s="94">
        <f>C44</f>
        <v>0</v>
      </c>
      <c r="D11" s="94">
        <f>D44</f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192</v>
      </c>
      <c r="B13" s="14">
        <f>B14+B15</f>
        <v>3980000</v>
      </c>
      <c r="C13" s="14">
        <f>C14+C15</f>
        <v>728093</v>
      </c>
      <c r="D13" s="14">
        <f>D14+D15</f>
        <v>728093</v>
      </c>
    </row>
    <row r="14" spans="1:4" x14ac:dyDescent="0.25">
      <c r="A14" s="58" t="s">
        <v>193</v>
      </c>
      <c r="B14" s="94">
        <v>3980000</v>
      </c>
      <c r="C14" s="94">
        <v>728093</v>
      </c>
      <c r="D14" s="94">
        <v>728093</v>
      </c>
    </row>
    <row r="15" spans="1:4" x14ac:dyDescent="0.25">
      <c r="A15" s="58" t="s">
        <v>194</v>
      </c>
      <c r="B15" s="94">
        <v>0</v>
      </c>
      <c r="C15" s="94">
        <v>0</v>
      </c>
      <c r="D15" s="94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195</v>
      </c>
      <c r="B17" s="15">
        <v>0</v>
      </c>
      <c r="C17" s="14">
        <f>C18+C19</f>
        <v>20318</v>
      </c>
      <c r="D17" s="14">
        <f>D18+D19</f>
        <v>20318</v>
      </c>
    </row>
    <row r="18" spans="1:4" x14ac:dyDescent="0.25">
      <c r="A18" s="58" t="s">
        <v>196</v>
      </c>
      <c r="B18" s="16">
        <v>0</v>
      </c>
      <c r="C18" s="47">
        <v>20318</v>
      </c>
      <c r="D18" s="47">
        <v>20318</v>
      </c>
    </row>
    <row r="19" spans="1:4" x14ac:dyDescent="0.25">
      <c r="A19" s="58" t="s">
        <v>197</v>
      </c>
      <c r="B19" s="16">
        <v>0</v>
      </c>
      <c r="C19" s="47">
        <v>0</v>
      </c>
      <c r="D19" s="47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198</v>
      </c>
      <c r="B21" s="14">
        <f>B8-B13+B17</f>
        <v>0</v>
      </c>
      <c r="C21" s="14">
        <f>C8-C13+C17</f>
        <v>252225</v>
      </c>
      <c r="D21" s="14">
        <f>D8-D13+D17</f>
        <v>252225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199</v>
      </c>
      <c r="B23" s="14">
        <f>B21-B11</f>
        <v>0</v>
      </c>
      <c r="C23" s="14">
        <f>C21-C11</f>
        <v>252225</v>
      </c>
      <c r="D23" s="14">
        <f>D21-D11</f>
        <v>252225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200</v>
      </c>
      <c r="B25" s="14">
        <f>B23-B17</f>
        <v>0</v>
      </c>
      <c r="C25" s="14">
        <f>C23-C17</f>
        <v>231907</v>
      </c>
      <c r="D25" s="14">
        <f>D23-D17</f>
        <v>231907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25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207</v>
      </c>
      <c r="B33" s="4">
        <f>B25+B29</f>
        <v>0</v>
      </c>
      <c r="C33" s="4">
        <f>C25+C29</f>
        <v>231907</v>
      </c>
      <c r="D33" s="4">
        <f>D25+D29</f>
        <v>231907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5" customHeight="1" x14ac:dyDescent="0.25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25">
      <c r="A48" s="95" t="s">
        <v>216</v>
      </c>
      <c r="B48" s="96">
        <f>B9</f>
        <v>3980000</v>
      </c>
      <c r="C48" s="96">
        <f>C9</f>
        <v>960000</v>
      </c>
      <c r="D48" s="96">
        <f>D9</f>
        <v>960000</v>
      </c>
    </row>
    <row r="49" spans="1:4" x14ac:dyDescent="0.25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210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213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193</v>
      </c>
      <c r="B53" s="47">
        <f>B14</f>
        <v>3980000</v>
      </c>
      <c r="C53" s="47">
        <f>C14</f>
        <v>728093</v>
      </c>
      <c r="D53" s="47">
        <f>D14</f>
        <v>728093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196</v>
      </c>
      <c r="B55" s="22">
        <v>0</v>
      </c>
      <c r="C55" s="47">
        <f>C18</f>
        <v>20318</v>
      </c>
      <c r="D55" s="47">
        <f>D18</f>
        <v>20318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218</v>
      </c>
      <c r="B57" s="4">
        <f>B48+B49-B53+B55</f>
        <v>0</v>
      </c>
      <c r="C57" s="4">
        <f>C48+C49-C53+C55</f>
        <v>252225</v>
      </c>
      <c r="D57" s="4">
        <f>D48+D49-D53+D55</f>
        <v>252225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219</v>
      </c>
      <c r="B59" s="4">
        <f>B57-B49</f>
        <v>0</v>
      </c>
      <c r="C59" s="4">
        <f>C57-C49</f>
        <v>252225</v>
      </c>
      <c r="D59" s="4">
        <f>D57-D49</f>
        <v>252225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25">
      <c r="A63" s="95" t="s">
        <v>190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211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214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221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197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0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60" t="s">
        <v>224</v>
      </c>
      <c r="B1" s="161"/>
      <c r="C1" s="161"/>
      <c r="D1" s="161"/>
      <c r="E1" s="161"/>
      <c r="F1" s="161"/>
      <c r="G1" s="162"/>
    </row>
    <row r="2" spans="1:7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225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31 de Marzo de 2024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64" t="s">
        <v>226</v>
      </c>
      <c r="B6" s="166" t="s">
        <v>227</v>
      </c>
      <c r="C6" s="166"/>
      <c r="D6" s="166"/>
      <c r="E6" s="166"/>
      <c r="F6" s="166"/>
      <c r="G6" s="166" t="s">
        <v>228</v>
      </c>
    </row>
    <row r="7" spans="1:7" ht="30" x14ac:dyDescent="0.25">
      <c r="A7" s="165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66"/>
    </row>
    <row r="8" spans="1:7" x14ac:dyDescent="0.25">
      <c r="A8" s="26" t="s">
        <v>233</v>
      </c>
      <c r="B8" s="91"/>
      <c r="C8" s="91"/>
      <c r="D8" s="91"/>
      <c r="E8" s="91"/>
      <c r="F8" s="91"/>
      <c r="G8" s="91"/>
    </row>
    <row r="9" spans="1:7" x14ac:dyDescent="0.25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238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240</v>
      </c>
      <c r="B15" s="47">
        <v>110000</v>
      </c>
      <c r="C15" s="47">
        <v>0</v>
      </c>
      <c r="D15" s="47">
        <v>110000</v>
      </c>
      <c r="E15" s="47">
        <v>0</v>
      </c>
      <c r="F15" s="47">
        <v>0</v>
      </c>
      <c r="G15" s="47">
        <v>-110000</v>
      </c>
    </row>
    <row r="16" spans="1:7" x14ac:dyDescent="0.25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25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25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25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25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25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25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25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25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25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25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25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25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25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25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5" customHeight="1" x14ac:dyDescent="0.25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5" customHeight="1" x14ac:dyDescent="0.25">
      <c r="A34" s="58" t="s">
        <v>259</v>
      </c>
      <c r="B34" s="47">
        <v>3870000</v>
      </c>
      <c r="C34" s="47">
        <v>0</v>
      </c>
      <c r="D34" s="47">
        <v>3870000</v>
      </c>
      <c r="E34" s="47">
        <v>960000</v>
      </c>
      <c r="F34" s="47">
        <v>960000</v>
      </c>
      <c r="G34" s="47">
        <v>-2910000</v>
      </c>
    </row>
    <row r="35" spans="1:7" ht="14.45" customHeight="1" x14ac:dyDescent="0.25">
      <c r="A35" s="58" t="s">
        <v>260</v>
      </c>
      <c r="B35" s="47">
        <f t="shared" ref="B35:G35" si="5">B36</f>
        <v>0</v>
      </c>
      <c r="C35" s="47">
        <f t="shared" si="5"/>
        <v>0</v>
      </c>
      <c r="D35" s="47">
        <f t="shared" si="5"/>
        <v>0</v>
      </c>
      <c r="E35" s="47">
        <f t="shared" si="5"/>
        <v>0</v>
      </c>
      <c r="F35" s="47">
        <f t="shared" si="5"/>
        <v>0</v>
      </c>
      <c r="G35" s="47">
        <f t="shared" si="5"/>
        <v>0</v>
      </c>
    </row>
    <row r="36" spans="1:7" ht="14.45" customHeight="1" x14ac:dyDescent="0.25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262</v>
      </c>
      <c r="B37" s="47">
        <f t="shared" ref="B37:G37" si="6">B38+B39</f>
        <v>0</v>
      </c>
      <c r="C37" s="47">
        <f t="shared" si="6"/>
        <v>0</v>
      </c>
      <c r="D37" s="47">
        <f t="shared" si="6"/>
        <v>0</v>
      </c>
      <c r="E37" s="47">
        <f t="shared" si="6"/>
        <v>0</v>
      </c>
      <c r="F37" s="47">
        <f t="shared" si="6"/>
        <v>0</v>
      </c>
      <c r="G37" s="47">
        <f t="shared" si="6"/>
        <v>0</v>
      </c>
    </row>
    <row r="38" spans="1:7" x14ac:dyDescent="0.25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265</v>
      </c>
      <c r="B41" s="4">
        <f t="shared" ref="B41:G41" si="7">SUM(B9,B10,B11,B12,B13,B14,B15,B16,B28,B34,B35,B37)</f>
        <v>3980000</v>
      </c>
      <c r="C41" s="4">
        <f t="shared" si="7"/>
        <v>0</v>
      </c>
      <c r="D41" s="4">
        <f t="shared" si="7"/>
        <v>3980000</v>
      </c>
      <c r="E41" s="4">
        <f t="shared" si="7"/>
        <v>960000</v>
      </c>
      <c r="F41" s="4">
        <f t="shared" si="7"/>
        <v>960000</v>
      </c>
      <c r="G41" s="4">
        <f t="shared" si="7"/>
        <v>-3020000</v>
      </c>
    </row>
    <row r="42" spans="1:7" x14ac:dyDescent="0.25">
      <c r="A42" s="3" t="s">
        <v>266</v>
      </c>
      <c r="B42" s="93"/>
      <c r="C42" s="93"/>
      <c r="D42" s="93"/>
      <c r="E42" s="93"/>
      <c r="F42" s="93"/>
      <c r="G42" s="4">
        <f>IF(G41&gt;0,G41,0)</f>
        <v>0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267</v>
      </c>
      <c r="B44" s="49"/>
      <c r="C44" s="49"/>
      <c r="D44" s="49"/>
      <c r="E44" s="49"/>
      <c r="F44" s="49"/>
      <c r="G44" s="49"/>
    </row>
    <row r="45" spans="1:7" x14ac:dyDescent="0.25">
      <c r="A45" s="58" t="s">
        <v>268</v>
      </c>
      <c r="B45" s="47">
        <f t="shared" ref="B45:G45" si="8">SUM(B46:B53)</f>
        <v>0</v>
      </c>
      <c r="C45" s="47">
        <f t="shared" si="8"/>
        <v>0</v>
      </c>
      <c r="D45" s="47">
        <f t="shared" si="8"/>
        <v>0</v>
      </c>
      <c r="E45" s="47">
        <f t="shared" si="8"/>
        <v>0</v>
      </c>
      <c r="F45" s="47">
        <f t="shared" si="8"/>
        <v>0</v>
      </c>
      <c r="G45" s="47">
        <f t="shared" si="8"/>
        <v>0</v>
      </c>
    </row>
    <row r="46" spans="1:7" x14ac:dyDescent="0.25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9">F47-B47</f>
        <v>0</v>
      </c>
    </row>
    <row r="48" spans="1:7" x14ac:dyDescent="0.25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9"/>
        <v>0</v>
      </c>
    </row>
    <row r="49" spans="1:7" ht="30" x14ac:dyDescent="0.25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9"/>
        <v>0</v>
      </c>
    </row>
    <row r="50" spans="1:7" x14ac:dyDescent="0.25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9"/>
        <v>0</v>
      </c>
    </row>
    <row r="51" spans="1:7" x14ac:dyDescent="0.25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9"/>
        <v>0</v>
      </c>
    </row>
    <row r="52" spans="1:7" ht="30" x14ac:dyDescent="0.25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9"/>
        <v>0</v>
      </c>
    </row>
    <row r="53" spans="1:7" x14ac:dyDescent="0.25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277</v>
      </c>
      <c r="B54" s="47">
        <f t="shared" ref="B54:G54" si="10">SUM(B55:B58)</f>
        <v>0</v>
      </c>
      <c r="C54" s="47">
        <f t="shared" si="10"/>
        <v>0</v>
      </c>
      <c r="D54" s="47">
        <f t="shared" si="10"/>
        <v>0</v>
      </c>
      <c r="E54" s="47">
        <f t="shared" si="10"/>
        <v>0</v>
      </c>
      <c r="F54" s="47">
        <f t="shared" si="10"/>
        <v>0</v>
      </c>
      <c r="G54" s="47">
        <f t="shared" si="10"/>
        <v>0</v>
      </c>
    </row>
    <row r="55" spans="1:7" x14ac:dyDescent="0.25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1">F56-B56</f>
        <v>0</v>
      </c>
    </row>
    <row r="57" spans="1:7" x14ac:dyDescent="0.25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1"/>
        <v>0</v>
      </c>
    </row>
    <row r="58" spans="1:7" x14ac:dyDescent="0.25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1"/>
        <v>0</v>
      </c>
    </row>
    <row r="59" spans="1:7" x14ac:dyDescent="0.25">
      <c r="A59" s="58" t="s">
        <v>282</v>
      </c>
      <c r="B59" s="47">
        <f t="shared" ref="B59:G59" si="12">SUM(B60:B61)</f>
        <v>0</v>
      </c>
      <c r="C59" s="47">
        <f t="shared" si="12"/>
        <v>0</v>
      </c>
      <c r="D59" s="47">
        <f t="shared" si="12"/>
        <v>0</v>
      </c>
      <c r="E59" s="47">
        <f t="shared" si="12"/>
        <v>0</v>
      </c>
      <c r="F59" s="47">
        <f t="shared" si="12"/>
        <v>0</v>
      </c>
      <c r="G59" s="47">
        <f t="shared" si="12"/>
        <v>0</v>
      </c>
    </row>
    <row r="60" spans="1:7" x14ac:dyDescent="0.25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3">F61-B61</f>
        <v>0</v>
      </c>
    </row>
    <row r="62" spans="1:7" x14ac:dyDescent="0.25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3"/>
        <v>0</v>
      </c>
    </row>
    <row r="63" spans="1:7" x14ac:dyDescent="0.25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3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290</v>
      </c>
      <c r="B70" s="4">
        <f t="shared" ref="B70:G70" si="16">B41+B65+B67</f>
        <v>3980000</v>
      </c>
      <c r="C70" s="4">
        <f t="shared" si="16"/>
        <v>0</v>
      </c>
      <c r="D70" s="4">
        <f t="shared" si="16"/>
        <v>3980000</v>
      </c>
      <c r="E70" s="4">
        <f t="shared" si="16"/>
        <v>960000</v>
      </c>
      <c r="F70" s="4">
        <f t="shared" si="16"/>
        <v>960000</v>
      </c>
      <c r="G70" s="4">
        <f t="shared" si="16"/>
        <v>-3020000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291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I154" sqref="I154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69" t="s">
        <v>295</v>
      </c>
      <c r="B1" s="161"/>
      <c r="C1" s="161"/>
      <c r="D1" s="161"/>
      <c r="E1" s="161"/>
      <c r="F1" s="161"/>
      <c r="G1" s="162"/>
    </row>
    <row r="2" spans="1:7" x14ac:dyDescent="0.25">
      <c r="A2" s="125" t="str">
        <f>'Formato 1'!A2</f>
        <v>Sistema para el Desarrollo Integral de la Familia del Municipio de Atarjea</v>
      </c>
      <c r="B2" s="125"/>
      <c r="C2" s="125"/>
      <c r="D2" s="125"/>
      <c r="E2" s="125"/>
      <c r="F2" s="125"/>
      <c r="G2" s="125"/>
    </row>
    <row r="3" spans="1:7" x14ac:dyDescent="0.25">
      <c r="A3" s="126" t="s">
        <v>296</v>
      </c>
      <c r="B3" s="126"/>
      <c r="C3" s="126"/>
      <c r="D3" s="126"/>
      <c r="E3" s="126"/>
      <c r="F3" s="126"/>
      <c r="G3" s="126"/>
    </row>
    <row r="4" spans="1:7" x14ac:dyDescent="0.25">
      <c r="A4" s="126" t="s">
        <v>297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31 de Marzo de 2024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67" t="s">
        <v>4</v>
      </c>
      <c r="B7" s="167" t="s">
        <v>298</v>
      </c>
      <c r="C7" s="167"/>
      <c r="D7" s="167"/>
      <c r="E7" s="167"/>
      <c r="F7" s="167"/>
      <c r="G7" s="168" t="s">
        <v>299</v>
      </c>
    </row>
    <row r="8" spans="1:7" ht="30" x14ac:dyDescent="0.25">
      <c r="A8" s="167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67"/>
    </row>
    <row r="9" spans="1:7" x14ac:dyDescent="0.25">
      <c r="A9" s="27" t="s">
        <v>304</v>
      </c>
      <c r="B9" s="83">
        <f t="shared" ref="B9:G9" si="0">SUM(B10,B18,B28,B38,B48,B58,B62,B71,B75)</f>
        <v>3980000</v>
      </c>
      <c r="C9" s="83">
        <f t="shared" si="0"/>
        <v>1487278.4299999997</v>
      </c>
      <c r="D9" s="83">
        <f t="shared" si="0"/>
        <v>5467278.4299999997</v>
      </c>
      <c r="E9" s="83">
        <f t="shared" si="0"/>
        <v>728092.78999999992</v>
      </c>
      <c r="F9" s="83">
        <f t="shared" si="0"/>
        <v>728092.78999999992</v>
      </c>
      <c r="G9" s="83">
        <f t="shared" si="0"/>
        <v>4739185.6400000006</v>
      </c>
    </row>
    <row r="10" spans="1:7" x14ac:dyDescent="0.25">
      <c r="A10" s="84" t="s">
        <v>305</v>
      </c>
      <c r="B10" s="83">
        <f t="shared" ref="B10:G10" si="1">SUM(B11:B17)</f>
        <v>3053138.72</v>
      </c>
      <c r="C10" s="83">
        <f t="shared" si="1"/>
        <v>170000</v>
      </c>
      <c r="D10" s="83">
        <f t="shared" si="1"/>
        <v>3223138.72</v>
      </c>
      <c r="E10" s="83">
        <f t="shared" si="1"/>
        <v>574387.06999999995</v>
      </c>
      <c r="F10" s="83">
        <f t="shared" si="1"/>
        <v>574387.06999999995</v>
      </c>
      <c r="G10" s="83">
        <f t="shared" si="1"/>
        <v>2648751.6500000004</v>
      </c>
    </row>
    <row r="11" spans="1:7" x14ac:dyDescent="0.25">
      <c r="A11" s="85" t="s">
        <v>306</v>
      </c>
      <c r="B11" s="199">
        <v>2393902.6</v>
      </c>
      <c r="C11" s="199">
        <v>0</v>
      </c>
      <c r="D11" s="198">
        <v>2393902.6</v>
      </c>
      <c r="E11" s="199">
        <v>543887.06999999995</v>
      </c>
      <c r="F11" s="199">
        <v>543887.06999999995</v>
      </c>
      <c r="G11" s="198">
        <v>1850015.5300000003</v>
      </c>
    </row>
    <row r="12" spans="1:7" x14ac:dyDescent="0.25">
      <c r="A12" s="85" t="s">
        <v>307</v>
      </c>
      <c r="B12" s="199">
        <v>248000</v>
      </c>
      <c r="C12" s="199">
        <v>170000</v>
      </c>
      <c r="D12" s="198">
        <v>418000</v>
      </c>
      <c r="E12" s="199">
        <v>30500</v>
      </c>
      <c r="F12" s="199">
        <v>30500</v>
      </c>
      <c r="G12" s="198">
        <v>387500</v>
      </c>
    </row>
    <row r="13" spans="1:7" x14ac:dyDescent="0.25">
      <c r="A13" s="85" t="s">
        <v>308</v>
      </c>
      <c r="B13" s="199">
        <v>341236.12</v>
      </c>
      <c r="C13" s="199">
        <v>0</v>
      </c>
      <c r="D13" s="198">
        <v>341236.12</v>
      </c>
      <c r="E13" s="199">
        <v>0</v>
      </c>
      <c r="F13" s="199">
        <v>0</v>
      </c>
      <c r="G13" s="198">
        <v>341236.12</v>
      </c>
    </row>
    <row r="14" spans="1:7" x14ac:dyDescent="0.25">
      <c r="A14" s="85" t="s">
        <v>309</v>
      </c>
      <c r="B14" s="198">
        <v>0</v>
      </c>
      <c r="C14" s="198">
        <v>0</v>
      </c>
      <c r="D14" s="198">
        <v>0</v>
      </c>
      <c r="E14" s="198">
        <v>0</v>
      </c>
      <c r="F14" s="198">
        <v>0</v>
      </c>
      <c r="G14" s="198">
        <v>0</v>
      </c>
    </row>
    <row r="15" spans="1:7" x14ac:dyDescent="0.25">
      <c r="A15" s="85" t="s">
        <v>310</v>
      </c>
      <c r="B15" s="199">
        <v>70000</v>
      </c>
      <c r="C15" s="199">
        <v>0</v>
      </c>
      <c r="D15" s="198">
        <v>70000</v>
      </c>
      <c r="E15" s="199">
        <v>0</v>
      </c>
      <c r="F15" s="199">
        <v>0</v>
      </c>
      <c r="G15" s="198">
        <v>70000</v>
      </c>
    </row>
    <row r="16" spans="1:7" x14ac:dyDescent="0.25">
      <c r="A16" s="85" t="s">
        <v>311</v>
      </c>
      <c r="B16" s="198">
        <v>0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</row>
    <row r="17" spans="1:7" x14ac:dyDescent="0.25">
      <c r="A17" s="85" t="s">
        <v>312</v>
      </c>
      <c r="B17" s="198">
        <v>0</v>
      </c>
      <c r="C17" s="198">
        <v>0</v>
      </c>
      <c r="D17" s="198">
        <v>0</v>
      </c>
      <c r="E17" s="198">
        <v>0</v>
      </c>
      <c r="F17" s="198">
        <v>0</v>
      </c>
      <c r="G17" s="198">
        <v>0</v>
      </c>
    </row>
    <row r="18" spans="1:7" x14ac:dyDescent="0.25">
      <c r="A18" s="84" t="s">
        <v>313</v>
      </c>
      <c r="B18" s="83">
        <f t="shared" ref="B18:G18" si="2">SUM(B19:B27)</f>
        <v>248000</v>
      </c>
      <c r="C18" s="83">
        <f t="shared" si="2"/>
        <v>432088.95</v>
      </c>
      <c r="D18" s="83">
        <f t="shared" si="2"/>
        <v>680088.95</v>
      </c>
      <c r="E18" s="83">
        <f t="shared" si="2"/>
        <v>47584.11</v>
      </c>
      <c r="F18" s="83">
        <f t="shared" si="2"/>
        <v>47584.11</v>
      </c>
      <c r="G18" s="83">
        <f t="shared" si="2"/>
        <v>632504.84</v>
      </c>
    </row>
    <row r="19" spans="1:7" x14ac:dyDescent="0.25">
      <c r="A19" s="85" t="s">
        <v>314</v>
      </c>
      <c r="B19" s="201">
        <v>96000</v>
      </c>
      <c r="C19" s="201">
        <v>147088.95000000001</v>
      </c>
      <c r="D19" s="200">
        <v>243088.95</v>
      </c>
      <c r="E19" s="201">
        <v>35383.35</v>
      </c>
      <c r="F19" s="201">
        <v>35383.35</v>
      </c>
      <c r="G19" s="200">
        <v>207705.60000000001</v>
      </c>
    </row>
    <row r="20" spans="1:7" x14ac:dyDescent="0.25">
      <c r="A20" s="85" t="s">
        <v>315</v>
      </c>
      <c r="B20" s="201">
        <v>24000</v>
      </c>
      <c r="C20" s="201">
        <v>71000</v>
      </c>
      <c r="D20" s="200">
        <v>95000</v>
      </c>
      <c r="E20" s="201">
        <v>1477</v>
      </c>
      <c r="F20" s="201">
        <v>1477</v>
      </c>
      <c r="G20" s="200">
        <v>93523</v>
      </c>
    </row>
    <row r="21" spans="1:7" x14ac:dyDescent="0.25">
      <c r="A21" s="85" t="s">
        <v>316</v>
      </c>
      <c r="B21" s="200">
        <v>0</v>
      </c>
      <c r="C21" s="200">
        <v>0</v>
      </c>
      <c r="D21" s="200">
        <v>0</v>
      </c>
      <c r="E21" s="200">
        <v>0</v>
      </c>
      <c r="F21" s="200">
        <v>0</v>
      </c>
      <c r="G21" s="200">
        <v>0</v>
      </c>
    </row>
    <row r="22" spans="1:7" x14ac:dyDescent="0.25">
      <c r="A22" s="85" t="s">
        <v>317</v>
      </c>
      <c r="B22" s="201">
        <v>11000</v>
      </c>
      <c r="C22" s="201">
        <v>66000</v>
      </c>
      <c r="D22" s="200">
        <v>77000</v>
      </c>
      <c r="E22" s="201">
        <v>0</v>
      </c>
      <c r="F22" s="201">
        <v>0</v>
      </c>
      <c r="G22" s="200">
        <v>77000</v>
      </c>
    </row>
    <row r="23" spans="1:7" x14ac:dyDescent="0.25">
      <c r="A23" s="85" t="s">
        <v>318</v>
      </c>
      <c r="B23" s="201">
        <v>10000</v>
      </c>
      <c r="C23" s="201">
        <v>20000</v>
      </c>
      <c r="D23" s="200">
        <v>30000</v>
      </c>
      <c r="E23" s="201">
        <v>0</v>
      </c>
      <c r="F23" s="201">
        <v>0</v>
      </c>
      <c r="G23" s="200">
        <v>30000</v>
      </c>
    </row>
    <row r="24" spans="1:7" x14ac:dyDescent="0.25">
      <c r="A24" s="85" t="s">
        <v>319</v>
      </c>
      <c r="B24" s="201">
        <v>90000</v>
      </c>
      <c r="C24" s="201">
        <v>78000</v>
      </c>
      <c r="D24" s="200">
        <v>168000</v>
      </c>
      <c r="E24" s="201">
        <v>9963.9599999999991</v>
      </c>
      <c r="F24" s="201">
        <v>9963.9599999999991</v>
      </c>
      <c r="G24" s="200">
        <v>158036.04</v>
      </c>
    </row>
    <row r="25" spans="1:7" x14ac:dyDescent="0.25">
      <c r="A25" s="85" t="s">
        <v>320</v>
      </c>
      <c r="B25" s="201">
        <v>3000</v>
      </c>
      <c r="C25" s="201">
        <v>0</v>
      </c>
      <c r="D25" s="200">
        <v>3000</v>
      </c>
      <c r="E25" s="201">
        <v>0</v>
      </c>
      <c r="F25" s="201">
        <v>0</v>
      </c>
      <c r="G25" s="200">
        <v>3000</v>
      </c>
    </row>
    <row r="26" spans="1:7" x14ac:dyDescent="0.25">
      <c r="A26" s="85" t="s">
        <v>321</v>
      </c>
      <c r="B26" s="200">
        <v>0</v>
      </c>
      <c r="C26" s="200">
        <v>0</v>
      </c>
      <c r="D26" s="200">
        <v>0</v>
      </c>
      <c r="E26" s="200">
        <v>0</v>
      </c>
      <c r="F26" s="200">
        <v>0</v>
      </c>
      <c r="G26" s="200">
        <v>0</v>
      </c>
    </row>
    <row r="27" spans="1:7" x14ac:dyDescent="0.25">
      <c r="A27" s="85" t="s">
        <v>322</v>
      </c>
      <c r="B27" s="201">
        <v>14000</v>
      </c>
      <c r="C27" s="201">
        <v>50000</v>
      </c>
      <c r="D27" s="200">
        <v>64000</v>
      </c>
      <c r="E27" s="201">
        <v>759.8</v>
      </c>
      <c r="F27" s="201">
        <v>759.8</v>
      </c>
      <c r="G27" s="200">
        <v>63240.2</v>
      </c>
    </row>
    <row r="28" spans="1:7" x14ac:dyDescent="0.25">
      <c r="A28" s="84" t="s">
        <v>323</v>
      </c>
      <c r="B28" s="83">
        <f t="shared" ref="B28:G28" si="3">SUM(B29:B37)</f>
        <v>316500</v>
      </c>
      <c r="C28" s="83">
        <f t="shared" si="3"/>
        <v>494575.85</v>
      </c>
      <c r="D28" s="83">
        <f t="shared" si="3"/>
        <v>811075.85</v>
      </c>
      <c r="E28" s="83">
        <f t="shared" si="3"/>
        <v>39948.949999999997</v>
      </c>
      <c r="F28" s="83">
        <f t="shared" si="3"/>
        <v>39948.949999999997</v>
      </c>
      <c r="G28" s="83">
        <f>SUM(G29:G37)</f>
        <v>771126.9</v>
      </c>
    </row>
    <row r="29" spans="1:7" x14ac:dyDescent="0.25">
      <c r="A29" s="85" t="s">
        <v>324</v>
      </c>
      <c r="B29" s="203">
        <v>71500</v>
      </c>
      <c r="C29" s="203">
        <v>42903.24</v>
      </c>
      <c r="D29" s="202">
        <v>114403.23999999999</v>
      </c>
      <c r="E29" s="203">
        <v>4136</v>
      </c>
      <c r="F29" s="203">
        <v>4136</v>
      </c>
      <c r="G29" s="202">
        <v>110267.23999999999</v>
      </c>
    </row>
    <row r="30" spans="1:7" x14ac:dyDescent="0.25">
      <c r="A30" s="85" t="s">
        <v>325</v>
      </c>
      <c r="B30" s="202">
        <v>0</v>
      </c>
      <c r="C30" s="202">
        <v>0</v>
      </c>
      <c r="D30" s="202">
        <v>0</v>
      </c>
      <c r="E30" s="202">
        <v>0</v>
      </c>
      <c r="F30" s="202">
        <v>0</v>
      </c>
      <c r="G30" s="202">
        <v>0</v>
      </c>
    </row>
    <row r="31" spans="1:7" x14ac:dyDescent="0.25">
      <c r="A31" s="85" t="s">
        <v>326</v>
      </c>
      <c r="B31" s="203">
        <v>5000</v>
      </c>
      <c r="C31" s="203">
        <v>20000</v>
      </c>
      <c r="D31" s="202">
        <v>25000</v>
      </c>
      <c r="E31" s="203">
        <v>0</v>
      </c>
      <c r="F31" s="203">
        <v>0</v>
      </c>
      <c r="G31" s="202">
        <v>25000</v>
      </c>
    </row>
    <row r="32" spans="1:7" x14ac:dyDescent="0.25">
      <c r="A32" s="85" t="s">
        <v>327</v>
      </c>
      <c r="B32" s="203">
        <v>17000</v>
      </c>
      <c r="C32" s="203">
        <v>0</v>
      </c>
      <c r="D32" s="202">
        <v>17000</v>
      </c>
      <c r="E32" s="203">
        <v>1230.76</v>
      </c>
      <c r="F32" s="203">
        <v>1230.76</v>
      </c>
      <c r="G32" s="202">
        <v>15769.24</v>
      </c>
    </row>
    <row r="33" spans="1:7" ht="14.45" customHeight="1" x14ac:dyDescent="0.25">
      <c r="A33" s="85" t="s">
        <v>328</v>
      </c>
      <c r="B33" s="203">
        <v>51000</v>
      </c>
      <c r="C33" s="203">
        <v>142672.60999999999</v>
      </c>
      <c r="D33" s="202">
        <v>193672.61</v>
      </c>
      <c r="E33" s="203">
        <v>282.47000000000003</v>
      </c>
      <c r="F33" s="203">
        <v>282.47000000000003</v>
      </c>
      <c r="G33" s="202">
        <v>193390.13999999998</v>
      </c>
    </row>
    <row r="34" spans="1:7" ht="14.45" customHeight="1" x14ac:dyDescent="0.25">
      <c r="A34" s="85" t="s">
        <v>329</v>
      </c>
      <c r="B34" s="202">
        <v>0</v>
      </c>
      <c r="C34" s="202">
        <v>0</v>
      </c>
      <c r="D34" s="202">
        <v>0</v>
      </c>
      <c r="E34" s="202">
        <v>0</v>
      </c>
      <c r="F34" s="202">
        <v>0</v>
      </c>
      <c r="G34" s="202">
        <v>0</v>
      </c>
    </row>
    <row r="35" spans="1:7" ht="14.45" customHeight="1" x14ac:dyDescent="0.25">
      <c r="A35" s="85" t="s">
        <v>330</v>
      </c>
      <c r="B35" s="203">
        <v>106500</v>
      </c>
      <c r="C35" s="203">
        <v>86000</v>
      </c>
      <c r="D35" s="202">
        <v>192500</v>
      </c>
      <c r="E35" s="203">
        <v>22915.599999999999</v>
      </c>
      <c r="F35" s="203">
        <v>22915.599999999999</v>
      </c>
      <c r="G35" s="202">
        <v>169584.4</v>
      </c>
    </row>
    <row r="36" spans="1:7" ht="14.45" customHeight="1" x14ac:dyDescent="0.25">
      <c r="A36" s="85" t="s">
        <v>331</v>
      </c>
      <c r="B36" s="203">
        <v>49500</v>
      </c>
      <c r="C36" s="203">
        <v>203000</v>
      </c>
      <c r="D36" s="202">
        <v>252500</v>
      </c>
      <c r="E36" s="203">
        <v>3376.1</v>
      </c>
      <c r="F36" s="203">
        <v>3376.1</v>
      </c>
      <c r="G36" s="202">
        <v>249123.9</v>
      </c>
    </row>
    <row r="37" spans="1:7" ht="14.45" customHeight="1" x14ac:dyDescent="0.25">
      <c r="A37" s="85" t="s">
        <v>332</v>
      </c>
      <c r="B37" s="203">
        <v>16000</v>
      </c>
      <c r="C37" s="203">
        <v>0</v>
      </c>
      <c r="D37" s="202">
        <v>16000</v>
      </c>
      <c r="E37" s="203">
        <v>8008.02</v>
      </c>
      <c r="F37" s="203">
        <v>8008.02</v>
      </c>
      <c r="G37" s="202">
        <v>7991.98</v>
      </c>
    </row>
    <row r="38" spans="1:7" x14ac:dyDescent="0.25">
      <c r="A38" s="84" t="s">
        <v>333</v>
      </c>
      <c r="B38" s="83">
        <f t="shared" ref="B38:G38" si="4">SUM(B39:B47)</f>
        <v>362361.28</v>
      </c>
      <c r="C38" s="83">
        <f t="shared" si="4"/>
        <v>390613.63</v>
      </c>
      <c r="D38" s="83">
        <f t="shared" si="4"/>
        <v>752974.91</v>
      </c>
      <c r="E38" s="83">
        <f t="shared" si="4"/>
        <v>66172.66</v>
      </c>
      <c r="F38" s="83">
        <f t="shared" si="4"/>
        <v>66172.66</v>
      </c>
      <c r="G38" s="83">
        <f t="shared" si="4"/>
        <v>686802.25</v>
      </c>
    </row>
    <row r="39" spans="1:7" x14ac:dyDescent="0.25">
      <c r="A39" s="85" t="s">
        <v>334</v>
      </c>
      <c r="B39" s="75"/>
      <c r="C39" s="75"/>
      <c r="D39" s="75"/>
      <c r="E39" s="75"/>
      <c r="F39" s="75"/>
      <c r="G39" s="75"/>
    </row>
    <row r="40" spans="1:7" x14ac:dyDescent="0.25">
      <c r="A40" s="85" t="s">
        <v>335</v>
      </c>
      <c r="B40" s="75"/>
      <c r="C40" s="75"/>
      <c r="D40" s="75"/>
      <c r="E40" s="75"/>
      <c r="F40" s="75"/>
      <c r="G40" s="75"/>
    </row>
    <row r="41" spans="1:7" x14ac:dyDescent="0.25">
      <c r="A41" s="85" t="s">
        <v>336</v>
      </c>
      <c r="B41" s="75"/>
      <c r="C41" s="75"/>
      <c r="D41" s="75"/>
      <c r="E41" s="75"/>
      <c r="F41" s="75"/>
      <c r="G41" s="75"/>
    </row>
    <row r="42" spans="1:7" x14ac:dyDescent="0.25">
      <c r="A42" s="85" t="s">
        <v>337</v>
      </c>
      <c r="B42" s="205">
        <v>362361.28</v>
      </c>
      <c r="C42" s="205">
        <v>390613.63</v>
      </c>
      <c r="D42" s="204">
        <v>752974.91</v>
      </c>
      <c r="E42" s="205">
        <v>66172.66</v>
      </c>
      <c r="F42" s="205">
        <v>66172.66</v>
      </c>
      <c r="G42" s="204">
        <v>686802.25</v>
      </c>
    </row>
    <row r="43" spans="1:7" x14ac:dyDescent="0.25">
      <c r="A43" s="85" t="s">
        <v>338</v>
      </c>
      <c r="B43" s="75"/>
      <c r="C43" s="75"/>
      <c r="D43" s="75"/>
      <c r="E43" s="75"/>
      <c r="F43" s="75"/>
      <c r="G43" s="75"/>
    </row>
    <row r="44" spans="1:7" x14ac:dyDescent="0.25">
      <c r="A44" s="85" t="s">
        <v>339</v>
      </c>
      <c r="B44" s="75"/>
      <c r="C44" s="75"/>
      <c r="D44" s="75"/>
      <c r="E44" s="75"/>
      <c r="F44" s="75"/>
      <c r="G44" s="75"/>
    </row>
    <row r="45" spans="1:7" x14ac:dyDescent="0.25">
      <c r="A45" s="85" t="s">
        <v>340</v>
      </c>
      <c r="B45" s="75"/>
      <c r="C45" s="75"/>
      <c r="D45" s="75"/>
      <c r="E45" s="75"/>
      <c r="F45" s="75"/>
      <c r="G45" s="75"/>
    </row>
    <row r="46" spans="1:7" x14ac:dyDescent="0.25">
      <c r="A46" s="85" t="s">
        <v>341</v>
      </c>
      <c r="B46" s="75"/>
      <c r="C46" s="75"/>
      <c r="D46" s="75"/>
      <c r="E46" s="75"/>
      <c r="F46" s="75"/>
      <c r="G46" s="75"/>
    </row>
    <row r="47" spans="1:7" x14ac:dyDescent="0.25">
      <c r="A47" s="85" t="s">
        <v>342</v>
      </c>
      <c r="B47" s="75"/>
      <c r="C47" s="75"/>
      <c r="D47" s="75"/>
      <c r="E47" s="75"/>
      <c r="F47" s="75"/>
      <c r="G47" s="75"/>
    </row>
    <row r="48" spans="1:7" x14ac:dyDescent="0.25">
      <c r="A48" s="84" t="s">
        <v>343</v>
      </c>
      <c r="B48" s="83">
        <f t="shared" ref="B48:G48" si="5">SUM(B49:B57)</f>
        <v>0</v>
      </c>
      <c r="C48" s="83">
        <f t="shared" si="5"/>
        <v>0</v>
      </c>
      <c r="D48" s="83">
        <f t="shared" si="5"/>
        <v>0</v>
      </c>
      <c r="E48" s="83">
        <f t="shared" si="5"/>
        <v>0</v>
      </c>
      <c r="F48" s="83">
        <f t="shared" si="5"/>
        <v>0</v>
      </c>
      <c r="G48" s="83">
        <f t="shared" si="5"/>
        <v>0</v>
      </c>
    </row>
    <row r="49" spans="1:7" x14ac:dyDescent="0.25">
      <c r="A49" s="85" t="s">
        <v>344</v>
      </c>
      <c r="B49" s="75"/>
      <c r="C49" s="75"/>
      <c r="D49" s="75"/>
      <c r="E49" s="75"/>
      <c r="F49" s="75"/>
      <c r="G49" s="75"/>
    </row>
    <row r="50" spans="1:7" x14ac:dyDescent="0.25">
      <c r="A50" s="85" t="s">
        <v>345</v>
      </c>
      <c r="B50" s="75"/>
      <c r="C50" s="75"/>
      <c r="D50" s="75"/>
      <c r="E50" s="75"/>
      <c r="F50" s="75"/>
      <c r="G50" s="75"/>
    </row>
    <row r="51" spans="1:7" x14ac:dyDescent="0.25">
      <c r="A51" s="85" t="s">
        <v>346</v>
      </c>
      <c r="B51" s="75"/>
      <c r="C51" s="75"/>
      <c r="D51" s="75"/>
      <c r="E51" s="75"/>
      <c r="F51" s="75"/>
      <c r="G51" s="75"/>
    </row>
    <row r="52" spans="1:7" x14ac:dyDescent="0.25">
      <c r="A52" s="85" t="s">
        <v>347</v>
      </c>
      <c r="B52" s="75"/>
      <c r="C52" s="75"/>
      <c r="D52" s="75"/>
      <c r="E52" s="75"/>
      <c r="F52" s="75"/>
      <c r="G52" s="75"/>
    </row>
    <row r="53" spans="1:7" x14ac:dyDescent="0.25">
      <c r="A53" s="85" t="s">
        <v>348</v>
      </c>
      <c r="B53" s="75"/>
      <c r="C53" s="75"/>
      <c r="D53" s="75"/>
      <c r="E53" s="75"/>
      <c r="F53" s="75"/>
      <c r="G53" s="75"/>
    </row>
    <row r="54" spans="1:7" x14ac:dyDescent="0.25">
      <c r="A54" s="85" t="s">
        <v>349</v>
      </c>
      <c r="B54" s="75"/>
      <c r="C54" s="75"/>
      <c r="D54" s="75"/>
      <c r="E54" s="75"/>
      <c r="F54" s="75"/>
      <c r="G54" s="75"/>
    </row>
    <row r="55" spans="1:7" x14ac:dyDescent="0.25">
      <c r="A55" s="85" t="s">
        <v>350</v>
      </c>
      <c r="B55" s="75"/>
      <c r="C55" s="75"/>
      <c r="D55" s="75"/>
      <c r="E55" s="75"/>
      <c r="F55" s="75"/>
      <c r="G55" s="75"/>
    </row>
    <row r="56" spans="1:7" x14ac:dyDescent="0.25">
      <c r="A56" s="85" t="s">
        <v>351</v>
      </c>
      <c r="B56" s="75"/>
      <c r="C56" s="75"/>
      <c r="D56" s="75"/>
      <c r="E56" s="75"/>
      <c r="F56" s="75"/>
      <c r="G56" s="75"/>
    </row>
    <row r="57" spans="1:7" x14ac:dyDescent="0.25">
      <c r="A57" s="85" t="s">
        <v>352</v>
      </c>
      <c r="B57" s="75"/>
      <c r="C57" s="75"/>
      <c r="D57" s="75"/>
      <c r="E57" s="75"/>
      <c r="F57" s="75"/>
      <c r="G57" s="75"/>
    </row>
    <row r="58" spans="1:7" x14ac:dyDescent="0.25">
      <c r="A58" s="84" t="s">
        <v>353</v>
      </c>
      <c r="B58" s="83">
        <f t="shared" ref="B58:G58" si="6">SUM(B59:B61)</f>
        <v>0</v>
      </c>
      <c r="C58" s="83">
        <f t="shared" si="6"/>
        <v>0</v>
      </c>
      <c r="D58" s="83">
        <f t="shared" si="6"/>
        <v>0</v>
      </c>
      <c r="E58" s="83">
        <f t="shared" si="6"/>
        <v>0</v>
      </c>
      <c r="F58" s="83">
        <f t="shared" si="6"/>
        <v>0</v>
      </c>
      <c r="G58" s="83">
        <f t="shared" si="6"/>
        <v>0</v>
      </c>
    </row>
    <row r="59" spans="1:7" x14ac:dyDescent="0.25">
      <c r="A59" s="85" t="s">
        <v>354</v>
      </c>
      <c r="B59" s="75"/>
      <c r="C59" s="75"/>
      <c r="D59" s="75"/>
      <c r="E59" s="75"/>
      <c r="F59" s="75"/>
      <c r="G59" s="75"/>
    </row>
    <row r="60" spans="1:7" x14ac:dyDescent="0.25">
      <c r="A60" s="85" t="s">
        <v>355</v>
      </c>
      <c r="B60" s="75"/>
      <c r="C60" s="75"/>
      <c r="D60" s="75"/>
      <c r="E60" s="75"/>
      <c r="F60" s="75"/>
      <c r="G60" s="75"/>
    </row>
    <row r="61" spans="1:7" x14ac:dyDescent="0.25">
      <c r="A61" s="85" t="s">
        <v>356</v>
      </c>
      <c r="B61" s="75"/>
      <c r="C61" s="75"/>
      <c r="D61" s="75"/>
      <c r="E61" s="75"/>
      <c r="F61" s="75"/>
      <c r="G61" s="75"/>
    </row>
    <row r="62" spans="1:7" x14ac:dyDescent="0.25">
      <c r="A62" s="84" t="s">
        <v>357</v>
      </c>
      <c r="B62" s="83">
        <f t="shared" ref="B62:G62" si="7">SUM(B63:B67,B69:B70)</f>
        <v>0</v>
      </c>
      <c r="C62" s="83">
        <f t="shared" si="7"/>
        <v>0</v>
      </c>
      <c r="D62" s="83">
        <f t="shared" si="7"/>
        <v>0</v>
      </c>
      <c r="E62" s="83">
        <f t="shared" si="7"/>
        <v>0</v>
      </c>
      <c r="F62" s="83">
        <f t="shared" si="7"/>
        <v>0</v>
      </c>
      <c r="G62" s="83">
        <f t="shared" si="7"/>
        <v>0</v>
      </c>
    </row>
    <row r="63" spans="1:7" x14ac:dyDescent="0.25">
      <c r="A63" s="85" t="s">
        <v>358</v>
      </c>
      <c r="B63" s="75"/>
      <c r="C63" s="75"/>
      <c r="D63" s="75"/>
      <c r="E63" s="75"/>
      <c r="F63" s="75"/>
      <c r="G63" s="75"/>
    </row>
    <row r="64" spans="1:7" x14ac:dyDescent="0.25">
      <c r="A64" s="85" t="s">
        <v>359</v>
      </c>
      <c r="B64" s="75"/>
      <c r="C64" s="75"/>
      <c r="D64" s="75"/>
      <c r="E64" s="75"/>
      <c r="F64" s="75"/>
      <c r="G64" s="75"/>
    </row>
    <row r="65" spans="1:7" x14ac:dyDescent="0.25">
      <c r="A65" s="85" t="s">
        <v>360</v>
      </c>
      <c r="B65" s="75"/>
      <c r="C65" s="75"/>
      <c r="D65" s="75"/>
      <c r="E65" s="75"/>
      <c r="F65" s="75"/>
      <c r="G65" s="75"/>
    </row>
    <row r="66" spans="1:7" x14ac:dyDescent="0.25">
      <c r="A66" s="85" t="s">
        <v>361</v>
      </c>
      <c r="B66" s="75"/>
      <c r="C66" s="75"/>
      <c r="D66" s="75"/>
      <c r="E66" s="75"/>
      <c r="F66" s="75"/>
      <c r="G66" s="75"/>
    </row>
    <row r="67" spans="1:7" x14ac:dyDescent="0.25">
      <c r="A67" s="85" t="s">
        <v>362</v>
      </c>
      <c r="B67" s="75"/>
      <c r="C67" s="75"/>
      <c r="D67" s="75"/>
      <c r="E67" s="75"/>
      <c r="F67" s="75"/>
      <c r="G67" s="75"/>
    </row>
    <row r="68" spans="1:7" x14ac:dyDescent="0.25">
      <c r="A68" s="85" t="s">
        <v>363</v>
      </c>
      <c r="B68" s="75"/>
      <c r="C68" s="75"/>
      <c r="D68" s="75"/>
      <c r="E68" s="75"/>
      <c r="F68" s="75"/>
      <c r="G68" s="75"/>
    </row>
    <row r="69" spans="1:7" x14ac:dyDescent="0.25">
      <c r="A69" s="85" t="s">
        <v>364</v>
      </c>
      <c r="B69" s="75"/>
      <c r="C69" s="75"/>
      <c r="D69" s="75"/>
      <c r="E69" s="75"/>
      <c r="F69" s="75"/>
      <c r="G69" s="75"/>
    </row>
    <row r="70" spans="1:7" x14ac:dyDescent="0.25">
      <c r="A70" s="85" t="s">
        <v>365</v>
      </c>
      <c r="B70" s="75"/>
      <c r="C70" s="75"/>
      <c r="D70" s="75"/>
      <c r="E70" s="75"/>
      <c r="F70" s="75"/>
      <c r="G70" s="75"/>
    </row>
    <row r="71" spans="1:7" x14ac:dyDescent="0.25">
      <c r="A71" s="84" t="s">
        <v>366</v>
      </c>
      <c r="B71" s="83">
        <f t="shared" ref="B71:G71" si="8">SUM(B72:B74)</f>
        <v>0</v>
      </c>
      <c r="C71" s="83">
        <f t="shared" si="8"/>
        <v>0</v>
      </c>
      <c r="D71" s="83">
        <f t="shared" si="8"/>
        <v>0</v>
      </c>
      <c r="E71" s="83">
        <f t="shared" si="8"/>
        <v>0</v>
      </c>
      <c r="F71" s="83">
        <f t="shared" si="8"/>
        <v>0</v>
      </c>
      <c r="G71" s="83">
        <f t="shared" si="8"/>
        <v>0</v>
      </c>
    </row>
    <row r="72" spans="1:7" x14ac:dyDescent="0.25">
      <c r="A72" s="85" t="s">
        <v>367</v>
      </c>
      <c r="B72" s="75"/>
      <c r="C72" s="75"/>
      <c r="D72" s="75"/>
      <c r="E72" s="75"/>
      <c r="F72" s="75"/>
      <c r="G72" s="75"/>
    </row>
    <row r="73" spans="1:7" x14ac:dyDescent="0.25">
      <c r="A73" s="85" t="s">
        <v>368</v>
      </c>
      <c r="B73" s="75"/>
      <c r="C73" s="75"/>
      <c r="D73" s="75"/>
      <c r="E73" s="75"/>
      <c r="F73" s="75"/>
      <c r="G73" s="75"/>
    </row>
    <row r="74" spans="1:7" x14ac:dyDescent="0.25">
      <c r="A74" s="85" t="s">
        <v>369</v>
      </c>
      <c r="B74" s="75"/>
      <c r="C74" s="75"/>
      <c r="D74" s="75"/>
      <c r="E74" s="75"/>
      <c r="F74" s="75"/>
      <c r="G74" s="75"/>
    </row>
    <row r="75" spans="1:7" x14ac:dyDescent="0.25">
      <c r="A75" s="84" t="s">
        <v>370</v>
      </c>
      <c r="B75" s="83">
        <f t="shared" ref="B75:G75" si="9">SUM(B76:B82)</f>
        <v>0</v>
      </c>
      <c r="C75" s="83">
        <f t="shared" si="9"/>
        <v>0</v>
      </c>
      <c r="D75" s="83">
        <f t="shared" si="9"/>
        <v>0</v>
      </c>
      <c r="E75" s="83">
        <f t="shared" si="9"/>
        <v>0</v>
      </c>
      <c r="F75" s="83">
        <f t="shared" si="9"/>
        <v>0</v>
      </c>
      <c r="G75" s="83">
        <f t="shared" si="9"/>
        <v>0</v>
      </c>
    </row>
    <row r="76" spans="1:7" x14ac:dyDescent="0.25">
      <c r="A76" s="85" t="s">
        <v>371</v>
      </c>
      <c r="B76" s="75"/>
      <c r="C76" s="75"/>
      <c r="D76" s="75"/>
      <c r="E76" s="75"/>
      <c r="F76" s="75"/>
      <c r="G76" s="75"/>
    </row>
    <row r="77" spans="1:7" x14ac:dyDescent="0.25">
      <c r="A77" s="85" t="s">
        <v>372</v>
      </c>
      <c r="B77" s="75"/>
      <c r="C77" s="75"/>
      <c r="D77" s="75"/>
      <c r="E77" s="75"/>
      <c r="F77" s="75"/>
      <c r="G77" s="75"/>
    </row>
    <row r="78" spans="1:7" x14ac:dyDescent="0.25">
      <c r="A78" s="85" t="s">
        <v>373</v>
      </c>
      <c r="B78" s="75"/>
      <c r="C78" s="75"/>
      <c r="D78" s="75"/>
      <c r="E78" s="75"/>
      <c r="F78" s="75"/>
      <c r="G78" s="75"/>
    </row>
    <row r="79" spans="1:7" x14ac:dyDescent="0.25">
      <c r="A79" s="85" t="s">
        <v>374</v>
      </c>
      <c r="B79" s="75"/>
      <c r="C79" s="75"/>
      <c r="D79" s="75"/>
      <c r="E79" s="75"/>
      <c r="F79" s="75"/>
      <c r="G79" s="75"/>
    </row>
    <row r="80" spans="1:7" x14ac:dyDescent="0.25">
      <c r="A80" s="85" t="s">
        <v>375</v>
      </c>
      <c r="B80" s="75"/>
      <c r="C80" s="75"/>
      <c r="D80" s="75"/>
      <c r="E80" s="75"/>
      <c r="F80" s="75"/>
      <c r="G80" s="75"/>
    </row>
    <row r="81" spans="1:7" x14ac:dyDescent="0.25">
      <c r="A81" s="85" t="s">
        <v>376</v>
      </c>
      <c r="B81" s="75"/>
      <c r="C81" s="75"/>
      <c r="D81" s="75"/>
      <c r="E81" s="75"/>
      <c r="F81" s="75"/>
      <c r="G81" s="75"/>
    </row>
    <row r="82" spans="1:7" x14ac:dyDescent="0.25">
      <c r="A82" s="85" t="s">
        <v>377</v>
      </c>
      <c r="B82" s="75"/>
      <c r="C82" s="75"/>
      <c r="D82" s="75"/>
      <c r="E82" s="75"/>
      <c r="F82" s="75"/>
      <c r="G82" s="75"/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378</v>
      </c>
      <c r="B84" s="83">
        <f t="shared" ref="B84:G84" si="10">SUM(B85,B93,B103,B113,B123,B133,B137,B146,B150)</f>
        <v>0</v>
      </c>
      <c r="C84" s="83">
        <f t="shared" si="10"/>
        <v>0</v>
      </c>
      <c r="D84" s="83">
        <f t="shared" si="10"/>
        <v>0</v>
      </c>
      <c r="E84" s="83">
        <f t="shared" si="10"/>
        <v>0</v>
      </c>
      <c r="F84" s="83">
        <f t="shared" si="10"/>
        <v>0</v>
      </c>
      <c r="G84" s="83">
        <f t="shared" si="10"/>
        <v>0</v>
      </c>
    </row>
    <row r="85" spans="1:7" x14ac:dyDescent="0.25">
      <c r="A85" s="84" t="s">
        <v>305</v>
      </c>
      <c r="B85" s="83">
        <f t="shared" ref="B85:G85" si="11">SUM(B86:B92)</f>
        <v>0</v>
      </c>
      <c r="C85" s="83">
        <f t="shared" si="11"/>
        <v>0</v>
      </c>
      <c r="D85" s="83">
        <f t="shared" si="11"/>
        <v>0</v>
      </c>
      <c r="E85" s="83">
        <f t="shared" si="11"/>
        <v>0</v>
      </c>
      <c r="F85" s="83">
        <f t="shared" si="11"/>
        <v>0</v>
      </c>
      <c r="G85" s="83">
        <f t="shared" si="11"/>
        <v>0</v>
      </c>
    </row>
    <row r="86" spans="1:7" x14ac:dyDescent="0.25">
      <c r="A86" s="85" t="s">
        <v>306</v>
      </c>
      <c r="B86" s="75"/>
      <c r="C86" s="75"/>
      <c r="D86" s="75"/>
      <c r="E86" s="75"/>
      <c r="F86" s="75"/>
      <c r="G86" s="75"/>
    </row>
    <row r="87" spans="1:7" x14ac:dyDescent="0.25">
      <c r="A87" s="85" t="s">
        <v>307</v>
      </c>
      <c r="B87" s="75"/>
      <c r="C87" s="75"/>
      <c r="D87" s="75"/>
      <c r="E87" s="75"/>
      <c r="F87" s="75"/>
      <c r="G87" s="75"/>
    </row>
    <row r="88" spans="1:7" x14ac:dyDescent="0.25">
      <c r="A88" s="85" t="s">
        <v>308</v>
      </c>
      <c r="B88" s="75"/>
      <c r="C88" s="75"/>
      <c r="D88" s="75"/>
      <c r="E88" s="75"/>
      <c r="F88" s="75"/>
      <c r="G88" s="75"/>
    </row>
    <row r="89" spans="1:7" x14ac:dyDescent="0.25">
      <c r="A89" s="85" t="s">
        <v>309</v>
      </c>
      <c r="B89" s="75"/>
      <c r="C89" s="75"/>
      <c r="D89" s="75"/>
      <c r="E89" s="75"/>
      <c r="F89" s="75"/>
      <c r="G89" s="75"/>
    </row>
    <row r="90" spans="1:7" x14ac:dyDescent="0.25">
      <c r="A90" s="85" t="s">
        <v>310</v>
      </c>
      <c r="B90" s="75"/>
      <c r="C90" s="75"/>
      <c r="D90" s="75"/>
      <c r="E90" s="75"/>
      <c r="F90" s="75"/>
      <c r="G90" s="75"/>
    </row>
    <row r="91" spans="1:7" x14ac:dyDescent="0.25">
      <c r="A91" s="85" t="s">
        <v>311</v>
      </c>
      <c r="B91" s="75"/>
      <c r="C91" s="75"/>
      <c r="D91" s="75"/>
      <c r="E91" s="75"/>
      <c r="F91" s="75"/>
      <c r="G91" s="75"/>
    </row>
    <row r="92" spans="1:7" x14ac:dyDescent="0.25">
      <c r="A92" s="85" t="s">
        <v>312</v>
      </c>
      <c r="B92" s="75"/>
      <c r="C92" s="75"/>
      <c r="D92" s="75"/>
      <c r="E92" s="75"/>
      <c r="F92" s="75"/>
      <c r="G92" s="75"/>
    </row>
    <row r="93" spans="1:7" x14ac:dyDescent="0.25">
      <c r="A93" s="84" t="s">
        <v>313</v>
      </c>
      <c r="B93" s="83">
        <f t="shared" ref="B93:G93" si="12">SUM(B94:B102)</f>
        <v>0</v>
      </c>
      <c r="C93" s="83">
        <f t="shared" si="12"/>
        <v>0</v>
      </c>
      <c r="D93" s="83">
        <f t="shared" si="12"/>
        <v>0</v>
      </c>
      <c r="E93" s="83">
        <f t="shared" si="12"/>
        <v>0</v>
      </c>
      <c r="F93" s="83">
        <f t="shared" si="12"/>
        <v>0</v>
      </c>
      <c r="G93" s="83">
        <f t="shared" si="12"/>
        <v>0</v>
      </c>
    </row>
    <row r="94" spans="1:7" x14ac:dyDescent="0.25">
      <c r="A94" s="85" t="s">
        <v>314</v>
      </c>
      <c r="B94" s="75"/>
      <c r="C94" s="75"/>
      <c r="D94" s="75"/>
      <c r="E94" s="75"/>
      <c r="F94" s="75"/>
      <c r="G94" s="75"/>
    </row>
    <row r="95" spans="1:7" x14ac:dyDescent="0.25">
      <c r="A95" s="85" t="s">
        <v>315</v>
      </c>
      <c r="B95" s="75"/>
      <c r="C95" s="75"/>
      <c r="D95" s="75"/>
      <c r="E95" s="75"/>
      <c r="F95" s="75"/>
      <c r="G95" s="75"/>
    </row>
    <row r="96" spans="1:7" x14ac:dyDescent="0.25">
      <c r="A96" s="85" t="s">
        <v>316</v>
      </c>
      <c r="B96" s="75"/>
      <c r="C96" s="75"/>
      <c r="D96" s="75"/>
      <c r="E96" s="75"/>
      <c r="F96" s="75"/>
      <c r="G96" s="75"/>
    </row>
    <row r="97" spans="1:7" x14ac:dyDescent="0.25">
      <c r="A97" s="85" t="s">
        <v>317</v>
      </c>
      <c r="B97" s="75"/>
      <c r="C97" s="75"/>
      <c r="D97" s="75"/>
      <c r="E97" s="75"/>
      <c r="F97" s="75"/>
      <c r="G97" s="75"/>
    </row>
    <row r="98" spans="1:7" x14ac:dyDescent="0.25">
      <c r="A98" s="87" t="s">
        <v>318</v>
      </c>
      <c r="B98" s="75"/>
      <c r="C98" s="75"/>
      <c r="D98" s="75"/>
      <c r="E98" s="75"/>
      <c r="F98" s="75"/>
      <c r="G98" s="75"/>
    </row>
    <row r="99" spans="1:7" x14ac:dyDescent="0.25">
      <c r="A99" s="85" t="s">
        <v>319</v>
      </c>
      <c r="B99" s="75"/>
      <c r="C99" s="75"/>
      <c r="D99" s="75"/>
      <c r="E99" s="75"/>
      <c r="F99" s="75"/>
      <c r="G99" s="75"/>
    </row>
    <row r="100" spans="1:7" x14ac:dyDescent="0.25">
      <c r="A100" s="85" t="s">
        <v>320</v>
      </c>
      <c r="B100" s="75"/>
      <c r="C100" s="75"/>
      <c r="D100" s="75"/>
      <c r="E100" s="75"/>
      <c r="F100" s="75"/>
      <c r="G100" s="75"/>
    </row>
    <row r="101" spans="1:7" x14ac:dyDescent="0.25">
      <c r="A101" s="85" t="s">
        <v>321</v>
      </c>
      <c r="B101" s="75"/>
      <c r="C101" s="75"/>
      <c r="D101" s="75"/>
      <c r="E101" s="75"/>
      <c r="F101" s="75"/>
      <c r="G101" s="75"/>
    </row>
    <row r="102" spans="1:7" x14ac:dyDescent="0.25">
      <c r="A102" s="85" t="s">
        <v>322</v>
      </c>
      <c r="B102" s="75"/>
      <c r="C102" s="75"/>
      <c r="D102" s="75"/>
      <c r="E102" s="75"/>
      <c r="F102" s="75"/>
      <c r="G102" s="75"/>
    </row>
    <row r="103" spans="1:7" x14ac:dyDescent="0.25">
      <c r="A103" s="84" t="s">
        <v>323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324</v>
      </c>
      <c r="B104" s="75"/>
      <c r="C104" s="75"/>
      <c r="D104" s="75"/>
      <c r="E104" s="75"/>
      <c r="F104" s="75"/>
      <c r="G104" s="75"/>
    </row>
    <row r="105" spans="1:7" x14ac:dyDescent="0.25">
      <c r="A105" s="85" t="s">
        <v>325</v>
      </c>
      <c r="B105" s="75"/>
      <c r="C105" s="75"/>
      <c r="D105" s="75"/>
      <c r="E105" s="75"/>
      <c r="F105" s="75"/>
      <c r="G105" s="75"/>
    </row>
    <row r="106" spans="1:7" x14ac:dyDescent="0.25">
      <c r="A106" s="85" t="s">
        <v>326</v>
      </c>
      <c r="B106" s="75"/>
      <c r="C106" s="75"/>
      <c r="D106" s="75"/>
      <c r="E106" s="75"/>
      <c r="F106" s="75"/>
      <c r="G106" s="75"/>
    </row>
    <row r="107" spans="1:7" x14ac:dyDescent="0.25">
      <c r="A107" s="85" t="s">
        <v>327</v>
      </c>
      <c r="B107" s="75"/>
      <c r="C107" s="75"/>
      <c r="D107" s="75"/>
      <c r="E107" s="75"/>
      <c r="F107" s="75"/>
      <c r="G107" s="75"/>
    </row>
    <row r="108" spans="1:7" x14ac:dyDescent="0.25">
      <c r="A108" s="85" t="s">
        <v>328</v>
      </c>
      <c r="B108" s="75"/>
      <c r="C108" s="75"/>
      <c r="D108" s="75"/>
      <c r="E108" s="75"/>
      <c r="F108" s="75"/>
      <c r="G108" s="75"/>
    </row>
    <row r="109" spans="1:7" x14ac:dyDescent="0.25">
      <c r="A109" s="85" t="s">
        <v>329</v>
      </c>
      <c r="B109" s="75"/>
      <c r="C109" s="75"/>
      <c r="D109" s="75"/>
      <c r="E109" s="75"/>
      <c r="F109" s="75"/>
      <c r="G109" s="75"/>
    </row>
    <row r="110" spans="1:7" x14ac:dyDescent="0.25">
      <c r="A110" s="85" t="s">
        <v>330</v>
      </c>
      <c r="B110" s="75"/>
      <c r="C110" s="75"/>
      <c r="D110" s="75"/>
      <c r="E110" s="75"/>
      <c r="F110" s="75"/>
      <c r="G110" s="75"/>
    </row>
    <row r="111" spans="1:7" x14ac:dyDescent="0.25">
      <c r="A111" s="85" t="s">
        <v>331</v>
      </c>
      <c r="B111" s="75"/>
      <c r="C111" s="75"/>
      <c r="D111" s="75"/>
      <c r="E111" s="75"/>
      <c r="F111" s="75"/>
      <c r="G111" s="75"/>
    </row>
    <row r="112" spans="1:7" x14ac:dyDescent="0.25">
      <c r="A112" s="85" t="s">
        <v>332</v>
      </c>
      <c r="B112" s="75"/>
      <c r="C112" s="75"/>
      <c r="D112" s="75"/>
      <c r="E112" s="75"/>
      <c r="F112" s="75"/>
      <c r="G112" s="75"/>
    </row>
    <row r="113" spans="1:7" x14ac:dyDescent="0.25">
      <c r="A113" s="84" t="s">
        <v>333</v>
      </c>
      <c r="B113" s="83">
        <f t="shared" ref="B113:G113" si="13">SUM(B114:B122)</f>
        <v>0</v>
      </c>
      <c r="C113" s="83">
        <f t="shared" si="13"/>
        <v>0</v>
      </c>
      <c r="D113" s="83">
        <f t="shared" si="13"/>
        <v>0</v>
      </c>
      <c r="E113" s="83">
        <f t="shared" si="13"/>
        <v>0</v>
      </c>
      <c r="F113" s="83">
        <f t="shared" si="13"/>
        <v>0</v>
      </c>
      <c r="G113" s="83">
        <f t="shared" si="13"/>
        <v>0</v>
      </c>
    </row>
    <row r="114" spans="1:7" x14ac:dyDescent="0.25">
      <c r="A114" s="85" t="s">
        <v>334</v>
      </c>
      <c r="B114" s="75"/>
      <c r="C114" s="75"/>
      <c r="D114" s="75"/>
      <c r="E114" s="75"/>
      <c r="F114" s="75"/>
      <c r="G114" s="75"/>
    </row>
    <row r="115" spans="1:7" x14ac:dyDescent="0.25">
      <c r="A115" s="85" t="s">
        <v>335</v>
      </c>
      <c r="B115" s="75"/>
      <c r="C115" s="75"/>
      <c r="D115" s="75"/>
      <c r="E115" s="75"/>
      <c r="F115" s="75"/>
      <c r="G115" s="75"/>
    </row>
    <row r="116" spans="1:7" x14ac:dyDescent="0.25">
      <c r="A116" s="85" t="s">
        <v>336</v>
      </c>
      <c r="B116" s="75"/>
      <c r="C116" s="75"/>
      <c r="D116" s="75"/>
      <c r="E116" s="75"/>
      <c r="F116" s="75"/>
      <c r="G116" s="75"/>
    </row>
    <row r="117" spans="1:7" x14ac:dyDescent="0.25">
      <c r="A117" s="85" t="s">
        <v>337</v>
      </c>
      <c r="B117" s="75"/>
      <c r="C117" s="75"/>
      <c r="D117" s="75"/>
      <c r="E117" s="75"/>
      <c r="F117" s="75"/>
      <c r="G117" s="75"/>
    </row>
    <row r="118" spans="1:7" x14ac:dyDescent="0.25">
      <c r="A118" s="85" t="s">
        <v>338</v>
      </c>
      <c r="B118" s="75"/>
      <c r="C118" s="75"/>
      <c r="D118" s="75"/>
      <c r="E118" s="75"/>
      <c r="F118" s="75"/>
      <c r="G118" s="75"/>
    </row>
    <row r="119" spans="1:7" x14ac:dyDescent="0.25">
      <c r="A119" s="85" t="s">
        <v>339</v>
      </c>
      <c r="B119" s="75"/>
      <c r="C119" s="75"/>
      <c r="D119" s="75"/>
      <c r="E119" s="75"/>
      <c r="F119" s="75"/>
      <c r="G119" s="75"/>
    </row>
    <row r="120" spans="1:7" x14ac:dyDescent="0.25">
      <c r="A120" s="85" t="s">
        <v>340</v>
      </c>
      <c r="B120" s="75"/>
      <c r="C120" s="75"/>
      <c r="D120" s="75"/>
      <c r="E120" s="75"/>
      <c r="F120" s="75"/>
      <c r="G120" s="75"/>
    </row>
    <row r="121" spans="1:7" x14ac:dyDescent="0.25">
      <c r="A121" s="85" t="s">
        <v>341</v>
      </c>
      <c r="B121" s="75"/>
      <c r="C121" s="75"/>
      <c r="D121" s="75"/>
      <c r="E121" s="75"/>
      <c r="F121" s="75"/>
      <c r="G121" s="75"/>
    </row>
    <row r="122" spans="1:7" x14ac:dyDescent="0.25">
      <c r="A122" s="85" t="s">
        <v>342</v>
      </c>
      <c r="B122" s="75"/>
      <c r="C122" s="75"/>
      <c r="D122" s="75"/>
      <c r="E122" s="75"/>
      <c r="F122" s="75"/>
      <c r="G122" s="75"/>
    </row>
    <row r="123" spans="1:7" x14ac:dyDescent="0.25">
      <c r="A123" s="84" t="s">
        <v>343</v>
      </c>
      <c r="B123" s="83">
        <f t="shared" ref="B123:G123" si="14">SUM(B124:B132)</f>
        <v>0</v>
      </c>
      <c r="C123" s="83">
        <f t="shared" si="14"/>
        <v>0</v>
      </c>
      <c r="D123" s="83">
        <f t="shared" si="14"/>
        <v>0</v>
      </c>
      <c r="E123" s="83">
        <f t="shared" si="14"/>
        <v>0</v>
      </c>
      <c r="F123" s="83">
        <f t="shared" si="14"/>
        <v>0</v>
      </c>
      <c r="G123" s="83">
        <f t="shared" si="14"/>
        <v>0</v>
      </c>
    </row>
    <row r="124" spans="1:7" x14ac:dyDescent="0.25">
      <c r="A124" s="85" t="s">
        <v>344</v>
      </c>
      <c r="B124" s="75"/>
      <c r="C124" s="75"/>
      <c r="D124" s="75"/>
      <c r="E124" s="75"/>
      <c r="F124" s="75"/>
      <c r="G124" s="75"/>
    </row>
    <row r="125" spans="1:7" x14ac:dyDescent="0.25">
      <c r="A125" s="85" t="s">
        <v>345</v>
      </c>
      <c r="B125" s="75"/>
      <c r="C125" s="75"/>
      <c r="D125" s="75"/>
      <c r="E125" s="75"/>
      <c r="F125" s="75"/>
      <c r="G125" s="75"/>
    </row>
    <row r="126" spans="1:7" x14ac:dyDescent="0.25">
      <c r="A126" s="85" t="s">
        <v>346</v>
      </c>
      <c r="B126" s="75"/>
      <c r="C126" s="75"/>
      <c r="D126" s="75"/>
      <c r="E126" s="75"/>
      <c r="F126" s="75"/>
      <c r="G126" s="75"/>
    </row>
    <row r="127" spans="1:7" x14ac:dyDescent="0.25">
      <c r="A127" s="85" t="s">
        <v>347</v>
      </c>
      <c r="B127" s="75"/>
      <c r="C127" s="75"/>
      <c r="D127" s="75"/>
      <c r="E127" s="75"/>
      <c r="F127" s="75"/>
      <c r="G127" s="75"/>
    </row>
    <row r="128" spans="1:7" x14ac:dyDescent="0.25">
      <c r="A128" s="85" t="s">
        <v>348</v>
      </c>
      <c r="B128" s="75"/>
      <c r="C128" s="75"/>
      <c r="D128" s="75"/>
      <c r="E128" s="75"/>
      <c r="F128" s="75"/>
      <c r="G128" s="75"/>
    </row>
    <row r="129" spans="1:7" x14ac:dyDescent="0.25">
      <c r="A129" s="85" t="s">
        <v>349</v>
      </c>
      <c r="B129" s="75"/>
      <c r="C129" s="75"/>
      <c r="D129" s="75"/>
      <c r="E129" s="75"/>
      <c r="F129" s="75"/>
      <c r="G129" s="75"/>
    </row>
    <row r="130" spans="1:7" x14ac:dyDescent="0.25">
      <c r="A130" s="85" t="s">
        <v>350</v>
      </c>
      <c r="B130" s="75"/>
      <c r="C130" s="75"/>
      <c r="D130" s="75"/>
      <c r="E130" s="75"/>
      <c r="F130" s="75"/>
      <c r="G130" s="75"/>
    </row>
    <row r="131" spans="1:7" x14ac:dyDescent="0.25">
      <c r="A131" s="85" t="s">
        <v>351</v>
      </c>
      <c r="B131" s="75"/>
      <c r="C131" s="75"/>
      <c r="D131" s="75"/>
      <c r="E131" s="75"/>
      <c r="F131" s="75"/>
      <c r="G131" s="75"/>
    </row>
    <row r="132" spans="1:7" x14ac:dyDescent="0.25">
      <c r="A132" s="85" t="s">
        <v>352</v>
      </c>
      <c r="B132" s="75"/>
      <c r="C132" s="75"/>
      <c r="D132" s="75"/>
      <c r="E132" s="75"/>
      <c r="F132" s="75"/>
      <c r="G132" s="75"/>
    </row>
    <row r="133" spans="1:7" x14ac:dyDescent="0.25">
      <c r="A133" s="84" t="s">
        <v>353</v>
      </c>
      <c r="B133" s="83">
        <f t="shared" ref="B133:G133" si="15">SUM(B134:B136)</f>
        <v>0</v>
      </c>
      <c r="C133" s="83">
        <f t="shared" si="15"/>
        <v>0</v>
      </c>
      <c r="D133" s="83">
        <f t="shared" si="15"/>
        <v>0</v>
      </c>
      <c r="E133" s="83">
        <f t="shared" si="15"/>
        <v>0</v>
      </c>
      <c r="F133" s="83">
        <f t="shared" si="15"/>
        <v>0</v>
      </c>
      <c r="G133" s="83">
        <f t="shared" si="15"/>
        <v>0</v>
      </c>
    </row>
    <row r="134" spans="1:7" x14ac:dyDescent="0.25">
      <c r="A134" s="85" t="s">
        <v>354</v>
      </c>
      <c r="B134" s="75"/>
      <c r="C134" s="75"/>
      <c r="D134" s="75"/>
      <c r="E134" s="75"/>
      <c r="F134" s="75"/>
      <c r="G134" s="75"/>
    </row>
    <row r="135" spans="1:7" x14ac:dyDescent="0.25">
      <c r="A135" s="85" t="s">
        <v>355</v>
      </c>
      <c r="B135" s="75"/>
      <c r="C135" s="75"/>
      <c r="D135" s="75"/>
      <c r="E135" s="75"/>
      <c r="F135" s="75"/>
      <c r="G135" s="75"/>
    </row>
    <row r="136" spans="1:7" x14ac:dyDescent="0.25">
      <c r="A136" s="85" t="s">
        <v>356</v>
      </c>
      <c r="B136" s="75"/>
      <c r="C136" s="75"/>
      <c r="D136" s="75"/>
      <c r="E136" s="75"/>
      <c r="F136" s="75"/>
      <c r="G136" s="75"/>
    </row>
    <row r="137" spans="1:7" x14ac:dyDescent="0.25">
      <c r="A137" s="84" t="s">
        <v>357</v>
      </c>
      <c r="B137" s="83">
        <f t="shared" ref="B137:G137" si="16">SUM(B138:B142,B144:B145)</f>
        <v>0</v>
      </c>
      <c r="C137" s="83">
        <f t="shared" si="16"/>
        <v>0</v>
      </c>
      <c r="D137" s="83">
        <f t="shared" si="16"/>
        <v>0</v>
      </c>
      <c r="E137" s="83">
        <f t="shared" si="16"/>
        <v>0</v>
      </c>
      <c r="F137" s="83">
        <f t="shared" si="16"/>
        <v>0</v>
      </c>
      <c r="G137" s="83">
        <f t="shared" si="16"/>
        <v>0</v>
      </c>
    </row>
    <row r="138" spans="1:7" x14ac:dyDescent="0.25">
      <c r="A138" s="85" t="s">
        <v>358</v>
      </c>
      <c r="B138" s="75"/>
      <c r="C138" s="75"/>
      <c r="D138" s="75"/>
      <c r="E138" s="75"/>
      <c r="F138" s="75"/>
      <c r="G138" s="75"/>
    </row>
    <row r="139" spans="1:7" x14ac:dyDescent="0.25">
      <c r="A139" s="85" t="s">
        <v>359</v>
      </c>
      <c r="B139" s="75"/>
      <c r="C139" s="75"/>
      <c r="D139" s="75"/>
      <c r="E139" s="75"/>
      <c r="F139" s="75"/>
      <c r="G139" s="75"/>
    </row>
    <row r="140" spans="1:7" x14ac:dyDescent="0.25">
      <c r="A140" s="85" t="s">
        <v>360</v>
      </c>
      <c r="B140" s="75"/>
      <c r="C140" s="75"/>
      <c r="D140" s="75"/>
      <c r="E140" s="75"/>
      <c r="F140" s="75"/>
      <c r="G140" s="75"/>
    </row>
    <row r="141" spans="1:7" x14ac:dyDescent="0.25">
      <c r="A141" s="85" t="s">
        <v>361</v>
      </c>
      <c r="B141" s="75"/>
      <c r="C141" s="75"/>
      <c r="D141" s="75"/>
      <c r="E141" s="75"/>
      <c r="F141" s="75"/>
      <c r="G141" s="75"/>
    </row>
    <row r="142" spans="1:7" x14ac:dyDescent="0.25">
      <c r="A142" s="85" t="s">
        <v>362</v>
      </c>
      <c r="B142" s="75"/>
      <c r="C142" s="75"/>
      <c r="D142" s="75"/>
      <c r="E142" s="75"/>
      <c r="F142" s="75"/>
      <c r="G142" s="75"/>
    </row>
    <row r="143" spans="1:7" x14ac:dyDescent="0.25">
      <c r="A143" s="85" t="s">
        <v>363</v>
      </c>
      <c r="B143" s="75"/>
      <c r="C143" s="75"/>
      <c r="D143" s="75"/>
      <c r="E143" s="75"/>
      <c r="F143" s="75"/>
      <c r="G143" s="75"/>
    </row>
    <row r="144" spans="1:7" x14ac:dyDescent="0.25">
      <c r="A144" s="85" t="s">
        <v>364</v>
      </c>
      <c r="B144" s="75"/>
      <c r="C144" s="75"/>
      <c r="D144" s="75"/>
      <c r="E144" s="75"/>
      <c r="F144" s="75"/>
      <c r="G144" s="75"/>
    </row>
    <row r="145" spans="1:7" x14ac:dyDescent="0.25">
      <c r="A145" s="85" t="s">
        <v>365</v>
      </c>
      <c r="B145" s="75"/>
      <c r="C145" s="75"/>
      <c r="D145" s="75"/>
      <c r="E145" s="75"/>
      <c r="F145" s="75"/>
      <c r="G145" s="75"/>
    </row>
    <row r="146" spans="1:7" x14ac:dyDescent="0.25">
      <c r="A146" s="84" t="s">
        <v>366</v>
      </c>
      <c r="B146" s="83">
        <f t="shared" ref="B146:G146" si="17">SUM(B147:B149)</f>
        <v>0</v>
      </c>
      <c r="C146" s="83">
        <f t="shared" si="17"/>
        <v>0</v>
      </c>
      <c r="D146" s="83">
        <f t="shared" si="17"/>
        <v>0</v>
      </c>
      <c r="E146" s="83">
        <f t="shared" si="17"/>
        <v>0</v>
      </c>
      <c r="F146" s="83">
        <f t="shared" si="17"/>
        <v>0</v>
      </c>
      <c r="G146" s="83">
        <f t="shared" si="17"/>
        <v>0</v>
      </c>
    </row>
    <row r="147" spans="1:7" x14ac:dyDescent="0.25">
      <c r="A147" s="85" t="s">
        <v>367</v>
      </c>
      <c r="B147" s="75"/>
      <c r="C147" s="75"/>
      <c r="D147" s="75"/>
      <c r="E147" s="75"/>
      <c r="F147" s="75"/>
      <c r="G147" s="75"/>
    </row>
    <row r="148" spans="1:7" x14ac:dyDescent="0.25">
      <c r="A148" s="85" t="s">
        <v>368</v>
      </c>
      <c r="B148" s="75"/>
      <c r="C148" s="75"/>
      <c r="D148" s="75"/>
      <c r="E148" s="75"/>
      <c r="F148" s="75"/>
      <c r="G148" s="75"/>
    </row>
    <row r="149" spans="1:7" x14ac:dyDescent="0.25">
      <c r="A149" s="85" t="s">
        <v>369</v>
      </c>
      <c r="B149" s="75"/>
      <c r="C149" s="75"/>
      <c r="D149" s="75"/>
      <c r="E149" s="75"/>
      <c r="F149" s="75"/>
      <c r="G149" s="75"/>
    </row>
    <row r="150" spans="1:7" x14ac:dyDescent="0.25">
      <c r="A150" s="84" t="s">
        <v>370</v>
      </c>
      <c r="B150" s="83">
        <f t="shared" ref="B150:G150" si="18">SUM(B151:B157)</f>
        <v>0</v>
      </c>
      <c r="C150" s="83">
        <f t="shared" si="18"/>
        <v>0</v>
      </c>
      <c r="D150" s="83">
        <f t="shared" si="18"/>
        <v>0</v>
      </c>
      <c r="E150" s="83">
        <f t="shared" si="18"/>
        <v>0</v>
      </c>
      <c r="F150" s="83">
        <f t="shared" si="18"/>
        <v>0</v>
      </c>
      <c r="G150" s="83">
        <f t="shared" si="18"/>
        <v>0</v>
      </c>
    </row>
    <row r="151" spans="1:7" x14ac:dyDescent="0.25">
      <c r="A151" s="85" t="s">
        <v>371</v>
      </c>
      <c r="B151" s="75"/>
      <c r="C151" s="75"/>
      <c r="D151" s="75"/>
      <c r="E151" s="75"/>
      <c r="F151" s="75"/>
      <c r="G151" s="75"/>
    </row>
    <row r="152" spans="1:7" x14ac:dyDescent="0.25">
      <c r="A152" s="85" t="s">
        <v>372</v>
      </c>
      <c r="B152" s="75"/>
      <c r="C152" s="75"/>
      <c r="D152" s="75"/>
      <c r="E152" s="75"/>
      <c r="F152" s="75"/>
      <c r="G152" s="75"/>
    </row>
    <row r="153" spans="1:7" x14ac:dyDescent="0.25">
      <c r="A153" s="85" t="s">
        <v>373</v>
      </c>
      <c r="B153" s="75"/>
      <c r="C153" s="75"/>
      <c r="D153" s="75"/>
      <c r="E153" s="75"/>
      <c r="F153" s="75"/>
      <c r="G153" s="75"/>
    </row>
    <row r="154" spans="1:7" x14ac:dyDescent="0.25">
      <c r="A154" s="87" t="s">
        <v>374</v>
      </c>
      <c r="B154" s="75"/>
      <c r="C154" s="75"/>
      <c r="D154" s="75"/>
      <c r="E154" s="75"/>
      <c r="F154" s="75"/>
      <c r="G154" s="75"/>
    </row>
    <row r="155" spans="1:7" x14ac:dyDescent="0.25">
      <c r="A155" s="85" t="s">
        <v>375</v>
      </c>
      <c r="B155" s="75"/>
      <c r="C155" s="75"/>
      <c r="D155" s="75"/>
      <c r="E155" s="75"/>
      <c r="F155" s="75"/>
      <c r="G155" s="75"/>
    </row>
    <row r="156" spans="1:7" x14ac:dyDescent="0.25">
      <c r="A156" s="85" t="s">
        <v>376</v>
      </c>
      <c r="B156" s="75"/>
      <c r="C156" s="75"/>
      <c r="D156" s="75"/>
      <c r="E156" s="75"/>
      <c r="F156" s="75"/>
      <c r="G156" s="75"/>
    </row>
    <row r="157" spans="1:7" x14ac:dyDescent="0.25">
      <c r="A157" s="85" t="s">
        <v>377</v>
      </c>
      <c r="B157" s="75"/>
      <c r="C157" s="75"/>
      <c r="D157" s="75"/>
      <c r="E157" s="75"/>
      <c r="F157" s="75"/>
      <c r="G157" s="75"/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379</v>
      </c>
      <c r="B159" s="90">
        <f t="shared" ref="B159:G159" si="19">B9+B84</f>
        <v>3980000</v>
      </c>
      <c r="C159" s="197">
        <f t="shared" si="19"/>
        <v>1487278.4299999997</v>
      </c>
      <c r="D159" s="197">
        <f t="shared" si="19"/>
        <v>5467278.4299999997</v>
      </c>
      <c r="E159" s="197">
        <f t="shared" si="19"/>
        <v>728092.78999999992</v>
      </c>
      <c r="F159" s="197">
        <f t="shared" si="19"/>
        <v>728092.78999999992</v>
      </c>
      <c r="G159" s="197">
        <f t="shared" si="19"/>
        <v>4739185.6400000006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8:F38 B48:F48 B58:F58 B62:F62 B71:F71 B103:F103 B93:C93 E93:F93 B158:F159 B150:F150 B146:F146 B137:F137 B133:F133 B123:F123 B113:F113 B83:F85 B75:F75" unlockedFormula="1"/>
    <ignoredError sqref="G18 G38 G48 G58 G62 G71 G158:G159 G150 G146 G137 G133 G123 G113 G103 G93 G83:G85 G75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D38" sqref="D38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9" t="s">
        <v>380</v>
      </c>
      <c r="B1" s="170"/>
      <c r="C1" s="170"/>
      <c r="D1" s="170"/>
      <c r="E1" s="170"/>
      <c r="F1" s="170"/>
      <c r="G1" s="171"/>
    </row>
    <row r="2" spans="1:7" ht="15" customHeight="1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381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31 de Marzo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64" t="s">
        <v>4</v>
      </c>
      <c r="B7" s="166" t="s">
        <v>298</v>
      </c>
      <c r="C7" s="166"/>
      <c r="D7" s="166"/>
      <c r="E7" s="166"/>
      <c r="F7" s="166"/>
      <c r="G7" s="168" t="s">
        <v>299</v>
      </c>
    </row>
    <row r="8" spans="1:7" ht="30" x14ac:dyDescent="0.25">
      <c r="A8" s="165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67"/>
    </row>
    <row r="9" spans="1:7" ht="15.75" customHeight="1" x14ac:dyDescent="0.25">
      <c r="A9" s="26" t="s">
        <v>382</v>
      </c>
      <c r="B9" s="30">
        <f>SUM(B10:B17)</f>
        <v>3980000</v>
      </c>
      <c r="C9" s="30">
        <f t="shared" ref="C9:G9" si="0">SUM(C10:C17)</f>
        <v>1487278.43</v>
      </c>
      <c r="D9" s="30">
        <f t="shared" si="0"/>
        <v>5467278.4299999988</v>
      </c>
      <c r="E9" s="30">
        <f t="shared" si="0"/>
        <v>728092.79</v>
      </c>
      <c r="F9" s="30">
        <f t="shared" si="0"/>
        <v>728092.79</v>
      </c>
      <c r="G9" s="30">
        <f t="shared" si="0"/>
        <v>4739185.6399999997</v>
      </c>
    </row>
    <row r="10" spans="1:7" x14ac:dyDescent="0.25">
      <c r="A10" s="207" t="s">
        <v>603</v>
      </c>
      <c r="B10" s="208">
        <v>1599389.42</v>
      </c>
      <c r="C10" s="208">
        <v>808862.07</v>
      </c>
      <c r="D10" s="206">
        <v>2408251.4899999998</v>
      </c>
      <c r="E10" s="208">
        <v>298374.40999999997</v>
      </c>
      <c r="F10" s="208">
        <v>298374.40999999997</v>
      </c>
      <c r="G10" s="206">
        <v>2109877.0799999996</v>
      </c>
    </row>
    <row r="11" spans="1:7" x14ac:dyDescent="0.25">
      <c r="A11" s="207" t="s">
        <v>604</v>
      </c>
      <c r="B11" s="208">
        <v>457961.34</v>
      </c>
      <c r="C11" s="208">
        <v>163027.1</v>
      </c>
      <c r="D11" s="206">
        <v>620988.44000000006</v>
      </c>
      <c r="E11" s="208">
        <v>76895.360000000001</v>
      </c>
      <c r="F11" s="208">
        <v>76895.360000000001</v>
      </c>
      <c r="G11" s="206">
        <v>544093.08000000007</v>
      </c>
    </row>
    <row r="12" spans="1:7" x14ac:dyDescent="0.25">
      <c r="A12" s="207" t="s">
        <v>605</v>
      </c>
      <c r="B12" s="208">
        <v>392819.55</v>
      </c>
      <c r="C12" s="208">
        <v>168081.6</v>
      </c>
      <c r="D12" s="206">
        <v>560901.15</v>
      </c>
      <c r="E12" s="208">
        <v>44874.559999999998</v>
      </c>
      <c r="F12" s="208">
        <v>44874.559999999998</v>
      </c>
      <c r="G12" s="206">
        <v>516026.59</v>
      </c>
    </row>
    <row r="13" spans="1:7" x14ac:dyDescent="0.25">
      <c r="A13" s="207" t="s">
        <v>606</v>
      </c>
      <c r="B13" s="208">
        <v>445472.22</v>
      </c>
      <c r="C13" s="208">
        <v>120000</v>
      </c>
      <c r="D13" s="206">
        <v>565472.22</v>
      </c>
      <c r="E13" s="208">
        <v>80190.45</v>
      </c>
      <c r="F13" s="208">
        <v>80190.45</v>
      </c>
      <c r="G13" s="206">
        <v>485281.76999999996</v>
      </c>
    </row>
    <row r="14" spans="1:7" x14ac:dyDescent="0.25">
      <c r="A14" s="207" t="s">
        <v>607</v>
      </c>
      <c r="B14" s="208">
        <v>216639.07</v>
      </c>
      <c r="C14" s="208">
        <v>96307.66</v>
      </c>
      <c r="D14" s="206">
        <v>312946.73</v>
      </c>
      <c r="E14" s="208">
        <v>57909.89</v>
      </c>
      <c r="F14" s="208">
        <v>57909.89</v>
      </c>
      <c r="G14" s="206">
        <v>255036.83999999997</v>
      </c>
    </row>
    <row r="15" spans="1:7" x14ac:dyDescent="0.25">
      <c r="A15" s="207" t="s">
        <v>608</v>
      </c>
      <c r="B15" s="208">
        <v>471663.05</v>
      </c>
      <c r="C15" s="208">
        <v>64000</v>
      </c>
      <c r="D15" s="206">
        <v>535663.05000000005</v>
      </c>
      <c r="E15" s="208">
        <v>101923.3</v>
      </c>
      <c r="F15" s="208">
        <v>101923.3</v>
      </c>
      <c r="G15" s="206">
        <v>433739.75000000006</v>
      </c>
    </row>
    <row r="16" spans="1:7" x14ac:dyDescent="0.25">
      <c r="A16" s="207" t="s">
        <v>609</v>
      </c>
      <c r="B16" s="208">
        <v>396055.35</v>
      </c>
      <c r="C16" s="208">
        <v>67000</v>
      </c>
      <c r="D16" s="206">
        <v>463055.35</v>
      </c>
      <c r="E16" s="208">
        <v>67924.820000000007</v>
      </c>
      <c r="F16" s="208">
        <v>67924.820000000007</v>
      </c>
      <c r="G16" s="206">
        <v>395130.52999999997</v>
      </c>
    </row>
    <row r="17" spans="1:7" x14ac:dyDescent="0.25">
      <c r="A17" s="63"/>
      <c r="B17" s="75"/>
      <c r="C17" s="75"/>
      <c r="D17" s="75"/>
      <c r="E17" s="75"/>
      <c r="F17" s="75"/>
      <c r="G17" s="75"/>
    </row>
    <row r="18" spans="1:7" x14ac:dyDescent="0.25">
      <c r="A18" s="31"/>
      <c r="B18" s="49"/>
      <c r="C18" s="49"/>
      <c r="D18" s="49"/>
      <c r="E18" s="49"/>
      <c r="F18" s="49"/>
      <c r="G18" s="49"/>
    </row>
    <row r="19" spans="1:7" x14ac:dyDescent="0.25">
      <c r="A19" s="3" t="s">
        <v>391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3" t="s">
        <v>383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384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385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386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387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388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389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150</v>
      </c>
      <c r="B28" s="49"/>
      <c r="C28" s="49"/>
      <c r="D28" s="49"/>
      <c r="E28" s="49"/>
      <c r="F28" s="49"/>
      <c r="G28" s="49"/>
    </row>
    <row r="29" spans="1:7" x14ac:dyDescent="0.25">
      <c r="A29" s="3" t="s">
        <v>379</v>
      </c>
      <c r="B29" s="4">
        <f>SUM(B19,B9)</f>
        <v>3980000</v>
      </c>
      <c r="C29" s="4">
        <f t="shared" ref="C29:G29" si="2">SUM(C19,C9)</f>
        <v>1487278.43</v>
      </c>
      <c r="D29" s="4">
        <f t="shared" si="2"/>
        <v>5467278.4299999988</v>
      </c>
      <c r="E29" s="4">
        <f t="shared" si="2"/>
        <v>728092.79</v>
      </c>
      <c r="F29" s="4">
        <f t="shared" si="2"/>
        <v>728092.79</v>
      </c>
      <c r="G29" s="4">
        <f t="shared" si="2"/>
        <v>4739185.6399999997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9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E36" sqref="E36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75" t="s">
        <v>392</v>
      </c>
      <c r="B1" s="176"/>
      <c r="C1" s="176"/>
      <c r="D1" s="176"/>
      <c r="E1" s="176"/>
      <c r="F1" s="176"/>
      <c r="G1" s="176"/>
    </row>
    <row r="2" spans="1:7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393</v>
      </c>
      <c r="B3" s="114"/>
      <c r="C3" s="114"/>
      <c r="D3" s="114"/>
      <c r="E3" s="114"/>
      <c r="F3" s="114"/>
      <c r="G3" s="115"/>
    </row>
    <row r="4" spans="1:7" x14ac:dyDescent="0.25">
      <c r="A4" s="113" t="s">
        <v>394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Marzo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64" t="s">
        <v>4</v>
      </c>
      <c r="B7" s="172" t="s">
        <v>298</v>
      </c>
      <c r="C7" s="173"/>
      <c r="D7" s="173"/>
      <c r="E7" s="173"/>
      <c r="F7" s="174"/>
      <c r="G7" s="168" t="s">
        <v>395</v>
      </c>
    </row>
    <row r="8" spans="1:7" ht="30" x14ac:dyDescent="0.25">
      <c r="A8" s="165"/>
      <c r="B8" s="25" t="s">
        <v>300</v>
      </c>
      <c r="C8" s="7" t="s">
        <v>396</v>
      </c>
      <c r="D8" s="25" t="s">
        <v>302</v>
      </c>
      <c r="E8" s="25" t="s">
        <v>186</v>
      </c>
      <c r="F8" s="32" t="s">
        <v>203</v>
      </c>
      <c r="G8" s="167"/>
    </row>
    <row r="9" spans="1:7" ht="16.5" customHeight="1" x14ac:dyDescent="0.25">
      <c r="A9" s="26" t="s">
        <v>397</v>
      </c>
      <c r="B9" s="30">
        <f>SUM(B10,B19,B27,B37)</f>
        <v>3980000</v>
      </c>
      <c r="C9" s="30">
        <f t="shared" ref="C9:G9" si="0">SUM(C10,C19,C27,C37)</f>
        <v>1487278.43</v>
      </c>
      <c r="D9" s="30">
        <f t="shared" si="0"/>
        <v>5467278.4299999997</v>
      </c>
      <c r="E9" s="30">
        <f t="shared" si="0"/>
        <v>728092.79</v>
      </c>
      <c r="F9" s="30">
        <f t="shared" si="0"/>
        <v>728092.79</v>
      </c>
      <c r="G9" s="30">
        <f t="shared" si="0"/>
        <v>4739185.6400000006</v>
      </c>
    </row>
    <row r="10" spans="1:7" ht="15" customHeight="1" x14ac:dyDescent="0.25">
      <c r="A10" s="58" t="s">
        <v>398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25">
      <c r="A11" s="77" t="s">
        <v>399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25">
      <c r="A12" s="77" t="s">
        <v>400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25">
      <c r="A13" s="77" t="s">
        <v>401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25">
      <c r="A14" s="77" t="s">
        <v>402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25">
      <c r="A15" s="77" t="s">
        <v>403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25">
      <c r="A16" s="77" t="s">
        <v>404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25">
      <c r="A17" s="77" t="s">
        <v>405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25">
      <c r="A18" s="77" t="s">
        <v>406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25">
      <c r="A19" s="58" t="s">
        <v>407</v>
      </c>
      <c r="B19" s="47">
        <f>SUM(B20:B26)</f>
        <v>3980000</v>
      </c>
      <c r="C19" s="47">
        <f t="shared" ref="C19:G19" si="2">SUM(C20:C26)</f>
        <v>1487278.43</v>
      </c>
      <c r="D19" s="47">
        <f t="shared" si="2"/>
        <v>5467278.4299999997</v>
      </c>
      <c r="E19" s="47">
        <f t="shared" si="2"/>
        <v>728092.79</v>
      </c>
      <c r="F19" s="47">
        <f t="shared" si="2"/>
        <v>728092.79</v>
      </c>
      <c r="G19" s="47">
        <f t="shared" si="2"/>
        <v>4739185.6400000006</v>
      </c>
    </row>
    <row r="20" spans="1:7" x14ac:dyDescent="0.25">
      <c r="A20" s="77" t="s">
        <v>408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</row>
    <row r="21" spans="1:7" x14ac:dyDescent="0.25">
      <c r="A21" s="77" t="s">
        <v>409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25">
      <c r="A22" s="77" t="s">
        <v>410</v>
      </c>
      <c r="B22" s="210">
        <v>445472.22</v>
      </c>
      <c r="C22" s="210">
        <v>120000</v>
      </c>
      <c r="D22" s="209">
        <v>565472.22</v>
      </c>
      <c r="E22" s="210">
        <v>80190.45</v>
      </c>
      <c r="F22" s="210">
        <v>80190.45</v>
      </c>
      <c r="G22" s="209">
        <v>485281.76999999996</v>
      </c>
    </row>
    <row r="23" spans="1:7" x14ac:dyDescent="0.25">
      <c r="A23" s="77" t="s">
        <v>411</v>
      </c>
      <c r="B23" s="209">
        <v>0</v>
      </c>
      <c r="C23" s="209">
        <v>0</v>
      </c>
      <c r="D23" s="209">
        <v>0</v>
      </c>
      <c r="E23" s="209">
        <v>0</v>
      </c>
      <c r="F23" s="209">
        <v>0</v>
      </c>
      <c r="G23" s="209">
        <v>0</v>
      </c>
    </row>
    <row r="24" spans="1:7" x14ac:dyDescent="0.25">
      <c r="A24" s="77" t="s">
        <v>412</v>
      </c>
      <c r="B24" s="210">
        <v>471663.05</v>
      </c>
      <c r="C24" s="210">
        <v>64000</v>
      </c>
      <c r="D24" s="209">
        <v>535663.05000000005</v>
      </c>
      <c r="E24" s="210">
        <v>101923.3</v>
      </c>
      <c r="F24" s="210">
        <v>101923.3</v>
      </c>
      <c r="G24" s="209">
        <v>433739.75000000006</v>
      </c>
    </row>
    <row r="25" spans="1:7" x14ac:dyDescent="0.25">
      <c r="A25" s="77" t="s">
        <v>413</v>
      </c>
      <c r="B25" s="210">
        <v>3062864.73</v>
      </c>
      <c r="C25" s="210">
        <v>1303278.43</v>
      </c>
      <c r="D25" s="209">
        <v>4366143.16</v>
      </c>
      <c r="E25" s="210">
        <v>545979.04</v>
      </c>
      <c r="F25" s="210">
        <v>545979.04</v>
      </c>
      <c r="G25" s="209">
        <v>3820164.12</v>
      </c>
    </row>
    <row r="26" spans="1:7" x14ac:dyDescent="0.25">
      <c r="A26" s="77" t="s">
        <v>414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415</v>
      </c>
      <c r="B27" s="47">
        <f>SUM(B28:B36)</f>
        <v>0</v>
      </c>
      <c r="C27" s="47">
        <f t="shared" ref="C27:G27" si="3">SUM(C28:C36)</f>
        <v>0</v>
      </c>
      <c r="D27" s="47">
        <f t="shared" si="3"/>
        <v>0</v>
      </c>
      <c r="E27" s="47">
        <f t="shared" si="3"/>
        <v>0</v>
      </c>
      <c r="F27" s="47">
        <f t="shared" si="3"/>
        <v>0</v>
      </c>
      <c r="G27" s="47">
        <f t="shared" si="3"/>
        <v>0</v>
      </c>
    </row>
    <row r="28" spans="1:7" x14ac:dyDescent="0.25">
      <c r="A28" s="80" t="s">
        <v>416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417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418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419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420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421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422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423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424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425</v>
      </c>
      <c r="B37" s="47">
        <f>SUM(B38:B41)</f>
        <v>0</v>
      </c>
      <c r="C37" s="47">
        <f t="shared" ref="C37:G37" si="4">SUM(C38:C41)</f>
        <v>0</v>
      </c>
      <c r="D37" s="47">
        <f t="shared" si="4"/>
        <v>0</v>
      </c>
      <c r="E37" s="47">
        <f t="shared" si="4"/>
        <v>0</v>
      </c>
      <c r="F37" s="47">
        <f t="shared" si="4"/>
        <v>0</v>
      </c>
      <c r="G37" s="47">
        <f t="shared" si="4"/>
        <v>0</v>
      </c>
    </row>
    <row r="38" spans="1:7" x14ac:dyDescent="0.25">
      <c r="A38" s="80" t="s">
        <v>426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427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428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429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430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58" t="s">
        <v>398</v>
      </c>
      <c r="B44" s="47">
        <f>SUM(B45:B52)</f>
        <v>0</v>
      </c>
      <c r="C44" s="47">
        <f t="shared" ref="C44:G44" si="6">SUM(C45:C52)</f>
        <v>0</v>
      </c>
      <c r="D44" s="47">
        <f t="shared" si="6"/>
        <v>0</v>
      </c>
      <c r="E44" s="47">
        <f t="shared" si="6"/>
        <v>0</v>
      </c>
      <c r="F44" s="47">
        <f t="shared" si="6"/>
        <v>0</v>
      </c>
      <c r="G44" s="47">
        <f t="shared" si="6"/>
        <v>0</v>
      </c>
    </row>
    <row r="45" spans="1:7" x14ac:dyDescent="0.25">
      <c r="A45" s="80" t="s">
        <v>399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400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401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402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403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404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405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406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407</v>
      </c>
      <c r="B53" s="47">
        <f>SUM(B54:B60)</f>
        <v>0</v>
      </c>
      <c r="C53" s="47">
        <f t="shared" ref="C53:G53" si="7">SUM(C54:C60)</f>
        <v>0</v>
      </c>
      <c r="D53" s="47">
        <f t="shared" si="7"/>
        <v>0</v>
      </c>
      <c r="E53" s="47">
        <f t="shared" si="7"/>
        <v>0</v>
      </c>
      <c r="F53" s="47">
        <f t="shared" si="7"/>
        <v>0</v>
      </c>
      <c r="G53" s="47">
        <f t="shared" si="7"/>
        <v>0</v>
      </c>
    </row>
    <row r="54" spans="1:7" x14ac:dyDescent="0.25">
      <c r="A54" s="80" t="s">
        <v>408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409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410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411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412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413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414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415</v>
      </c>
      <c r="B61" s="47">
        <f>SUM(B62:B70)</f>
        <v>0</v>
      </c>
      <c r="C61" s="47">
        <f t="shared" ref="C61:G61" si="8">SUM(C62:C70)</f>
        <v>0</v>
      </c>
      <c r="D61" s="47">
        <f t="shared" si="8"/>
        <v>0</v>
      </c>
      <c r="E61" s="47">
        <f t="shared" si="8"/>
        <v>0</v>
      </c>
      <c r="F61" s="47">
        <f t="shared" si="8"/>
        <v>0</v>
      </c>
      <c r="G61" s="47">
        <f t="shared" si="8"/>
        <v>0</v>
      </c>
    </row>
    <row r="62" spans="1:7" x14ac:dyDescent="0.25">
      <c r="A62" s="80" t="s">
        <v>416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417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418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419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420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421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422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423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424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425</v>
      </c>
      <c r="B71" s="47">
        <f>SUM(B72:B75)</f>
        <v>0</v>
      </c>
      <c r="C71" s="47">
        <f t="shared" ref="C71:G71" si="9">SUM(C72:C75)</f>
        <v>0</v>
      </c>
      <c r="D71" s="47">
        <f t="shared" si="9"/>
        <v>0</v>
      </c>
      <c r="E71" s="47">
        <f t="shared" si="9"/>
        <v>0</v>
      </c>
      <c r="F71" s="47">
        <f t="shared" si="9"/>
        <v>0</v>
      </c>
      <c r="G71" s="47">
        <f t="shared" si="9"/>
        <v>0</v>
      </c>
    </row>
    <row r="72" spans="1:7" x14ac:dyDescent="0.25">
      <c r="A72" s="80" t="s">
        <v>426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427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428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429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379</v>
      </c>
      <c r="B77" s="4">
        <f>B43+B9</f>
        <v>3980000</v>
      </c>
      <c r="C77" s="4">
        <f t="shared" ref="C77:G77" si="10">C43+C9</f>
        <v>1487278.43</v>
      </c>
      <c r="D77" s="4">
        <f t="shared" si="10"/>
        <v>5467278.4299999997</v>
      </c>
      <c r="E77" s="4">
        <f t="shared" si="10"/>
        <v>728092.79</v>
      </c>
      <c r="F77" s="4">
        <f t="shared" si="10"/>
        <v>728092.79</v>
      </c>
      <c r="G77" s="4">
        <f t="shared" si="10"/>
        <v>4739185.6400000006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1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B10" sqref="B10:G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69" t="s">
        <v>431</v>
      </c>
      <c r="B1" s="161"/>
      <c r="C1" s="161"/>
      <c r="D1" s="161"/>
      <c r="E1" s="161"/>
      <c r="F1" s="161"/>
      <c r="G1" s="162"/>
    </row>
    <row r="2" spans="1:7" x14ac:dyDescent="0.25">
      <c r="A2" s="110" t="str">
        <f>'Formato 1'!A2</f>
        <v>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x14ac:dyDescent="0.25">
      <c r="A4" s="113" t="s">
        <v>432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Marzo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64" t="s">
        <v>433</v>
      </c>
      <c r="B7" s="167" t="s">
        <v>298</v>
      </c>
      <c r="C7" s="167"/>
      <c r="D7" s="167"/>
      <c r="E7" s="167"/>
      <c r="F7" s="167"/>
      <c r="G7" s="167" t="s">
        <v>299</v>
      </c>
    </row>
    <row r="8" spans="1:7" ht="30" x14ac:dyDescent="0.25">
      <c r="A8" s="165"/>
      <c r="B8" s="7" t="s">
        <v>300</v>
      </c>
      <c r="C8" s="33" t="s">
        <v>396</v>
      </c>
      <c r="D8" s="33" t="s">
        <v>231</v>
      </c>
      <c r="E8" s="33" t="s">
        <v>186</v>
      </c>
      <c r="F8" s="33" t="s">
        <v>203</v>
      </c>
      <c r="G8" s="177"/>
    </row>
    <row r="9" spans="1:7" ht="15.75" customHeight="1" x14ac:dyDescent="0.25">
      <c r="A9" s="26" t="s">
        <v>434</v>
      </c>
      <c r="B9" s="119">
        <f>SUM(B10,B11,B12,B15,B16,B19)</f>
        <v>3053138.72</v>
      </c>
      <c r="C9" s="119">
        <f t="shared" ref="C9:G9" si="0">SUM(C10,C11,C12,C15,C16,C19)</f>
        <v>170000</v>
      </c>
      <c r="D9" s="119">
        <f t="shared" si="0"/>
        <v>3223138.72</v>
      </c>
      <c r="E9" s="119">
        <f t="shared" si="0"/>
        <v>574387.06999999995</v>
      </c>
      <c r="F9" s="119">
        <f t="shared" si="0"/>
        <v>574387.06999999995</v>
      </c>
      <c r="G9" s="119">
        <f t="shared" si="0"/>
        <v>2648751.6500000004</v>
      </c>
    </row>
    <row r="10" spans="1:7" x14ac:dyDescent="0.25">
      <c r="A10" s="58" t="s">
        <v>435</v>
      </c>
      <c r="B10" s="212">
        <v>3053138.72</v>
      </c>
      <c r="C10" s="212">
        <v>170000</v>
      </c>
      <c r="D10" s="211">
        <v>3223138.72</v>
      </c>
      <c r="E10" s="212">
        <v>574387.06999999995</v>
      </c>
      <c r="F10" s="212">
        <v>574387.06999999995</v>
      </c>
      <c r="G10" s="211">
        <v>2648751.6500000004</v>
      </c>
    </row>
    <row r="11" spans="1:7" ht="15.75" customHeight="1" x14ac:dyDescent="0.25">
      <c r="A11" s="58" t="s">
        <v>436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437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438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439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440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441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442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443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444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445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435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436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437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438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439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440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441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442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443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444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446</v>
      </c>
      <c r="B33" s="119">
        <f>B21+B9</f>
        <v>3053138.72</v>
      </c>
      <c r="C33" s="119">
        <f t="shared" ref="C33:G33" si="8">C21+C9</f>
        <v>170000</v>
      </c>
      <c r="D33" s="119">
        <f t="shared" si="8"/>
        <v>3223138.72</v>
      </c>
      <c r="E33" s="119">
        <f t="shared" si="8"/>
        <v>574387.06999999995</v>
      </c>
      <c r="F33" s="119">
        <f t="shared" si="8"/>
        <v>574387.06999999995</v>
      </c>
      <c r="G33" s="119">
        <f t="shared" si="8"/>
        <v>2648751.6500000004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9" t="s">
        <v>447</v>
      </c>
      <c r="B1" s="161"/>
      <c r="C1" s="161"/>
      <c r="D1" s="161"/>
      <c r="E1" s="161"/>
      <c r="F1" s="161"/>
      <c r="G1" s="162"/>
    </row>
    <row r="2" spans="1:7" x14ac:dyDescent="0.25">
      <c r="A2" s="181" t="str">
        <f>'Formato 1'!A2</f>
        <v>Sistema para el Desarrollo Integral de la Familia del Municipio de Atarjea</v>
      </c>
      <c r="B2" s="182"/>
      <c r="C2" s="182"/>
      <c r="D2" s="182"/>
      <c r="E2" s="182"/>
      <c r="F2" s="182"/>
      <c r="G2" s="183"/>
    </row>
    <row r="3" spans="1:7" x14ac:dyDescent="0.25">
      <c r="A3" s="178" t="s">
        <v>448</v>
      </c>
      <c r="B3" s="179"/>
      <c r="C3" s="179"/>
      <c r="D3" s="179"/>
      <c r="E3" s="179"/>
      <c r="F3" s="179"/>
      <c r="G3" s="180"/>
    </row>
    <row r="4" spans="1:7" x14ac:dyDescent="0.25">
      <c r="A4" s="178" t="s">
        <v>2</v>
      </c>
      <c r="B4" s="179"/>
      <c r="C4" s="179"/>
      <c r="D4" s="179"/>
      <c r="E4" s="179"/>
      <c r="F4" s="179"/>
      <c r="G4" s="180"/>
    </row>
    <row r="5" spans="1:7" x14ac:dyDescent="0.25">
      <c r="A5" s="172" t="s">
        <v>449</v>
      </c>
      <c r="B5" s="173"/>
      <c r="C5" s="173"/>
      <c r="D5" s="173"/>
      <c r="E5" s="173"/>
      <c r="F5" s="173"/>
      <c r="G5" s="174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563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487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488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566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567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568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494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569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570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578</v>
      </c>
      <c r="B20" s="75"/>
      <c r="C20" s="75"/>
      <c r="D20" s="75"/>
      <c r="E20" s="75"/>
      <c r="F20" s="75"/>
      <c r="G20" s="75"/>
    </row>
    <row r="21" spans="1:7" x14ac:dyDescent="0.25">
      <c r="A21" s="3" t="s">
        <v>571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572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573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499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500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574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578</v>
      </c>
      <c r="B27" s="76"/>
      <c r="C27" s="76"/>
      <c r="D27" s="76"/>
      <c r="E27" s="76"/>
      <c r="F27" s="76"/>
      <c r="G27" s="76"/>
    </row>
    <row r="28" spans="1:7" x14ac:dyDescent="0.25">
      <c r="A28" s="3" t="s">
        <v>575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576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578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577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291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464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293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9" t="s">
        <v>466</v>
      </c>
      <c r="B1" s="161"/>
      <c r="C1" s="161"/>
      <c r="D1" s="161"/>
      <c r="E1" s="161"/>
      <c r="F1" s="161"/>
      <c r="G1" s="162"/>
    </row>
    <row r="2" spans="1:7" x14ac:dyDescent="0.25">
      <c r="A2" s="181" t="str">
        <f>'Formato 1'!A2</f>
        <v>Sistema para el Desarrollo Integral de la Familia del Municipio de Atarjea</v>
      </c>
      <c r="B2" s="182"/>
      <c r="C2" s="182"/>
      <c r="D2" s="182"/>
      <c r="E2" s="182"/>
      <c r="F2" s="182"/>
      <c r="G2" s="183"/>
    </row>
    <row r="3" spans="1:7" x14ac:dyDescent="0.25">
      <c r="A3" s="178" t="s">
        <v>467</v>
      </c>
      <c r="B3" s="179"/>
      <c r="C3" s="179"/>
      <c r="D3" s="179"/>
      <c r="E3" s="179"/>
      <c r="F3" s="179"/>
      <c r="G3" s="180"/>
    </row>
    <row r="4" spans="1:7" x14ac:dyDescent="0.25">
      <c r="A4" s="178" t="s">
        <v>2</v>
      </c>
      <c r="B4" s="179"/>
      <c r="C4" s="179"/>
      <c r="D4" s="179"/>
      <c r="E4" s="179"/>
      <c r="F4" s="179"/>
      <c r="G4" s="180"/>
    </row>
    <row r="5" spans="1:7" x14ac:dyDescent="0.25">
      <c r="A5" s="172" t="s">
        <v>449</v>
      </c>
      <c r="B5" s="173"/>
      <c r="C5" s="173"/>
      <c r="D5" s="173"/>
      <c r="E5" s="173"/>
      <c r="F5" s="173"/>
      <c r="G5" s="174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469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581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582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472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473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583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475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476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477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479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581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582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583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475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476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480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478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578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481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9" t="s">
        <v>482</v>
      </c>
      <c r="B1" s="161"/>
      <c r="C1" s="161"/>
      <c r="D1" s="161"/>
      <c r="E1" s="161"/>
      <c r="F1" s="161"/>
      <c r="G1" s="162"/>
    </row>
    <row r="2" spans="1:7" x14ac:dyDescent="0.25">
      <c r="A2" s="181" t="str">
        <f>'Formato 1'!A2</f>
        <v>Sistema para el Desarrollo Integral de la Familia del Municipio de Atarjea</v>
      </c>
      <c r="B2" s="182"/>
      <c r="C2" s="182"/>
      <c r="D2" s="182"/>
      <c r="E2" s="182"/>
      <c r="F2" s="182"/>
      <c r="G2" s="183"/>
    </row>
    <row r="3" spans="1:7" x14ac:dyDescent="0.25">
      <c r="A3" s="178" t="s">
        <v>483</v>
      </c>
      <c r="B3" s="179"/>
      <c r="C3" s="179"/>
      <c r="D3" s="179"/>
      <c r="E3" s="179"/>
      <c r="F3" s="179"/>
      <c r="G3" s="180"/>
    </row>
    <row r="4" spans="1:7" x14ac:dyDescent="0.25">
      <c r="A4" s="178" t="s">
        <v>2</v>
      </c>
      <c r="B4" s="179"/>
      <c r="C4" s="179"/>
      <c r="D4" s="179"/>
      <c r="E4" s="179"/>
      <c r="F4" s="179"/>
      <c r="G4" s="180"/>
    </row>
    <row r="5" spans="1:7" ht="30" x14ac:dyDescent="0.25">
      <c r="A5" s="139" t="s">
        <v>450</v>
      </c>
      <c r="B5" s="7" t="s">
        <v>584</v>
      </c>
      <c r="C5" s="33" t="s">
        <v>585</v>
      </c>
      <c r="D5" s="33" t="s">
        <v>586</v>
      </c>
      <c r="E5" s="33" t="s">
        <v>587</v>
      </c>
      <c r="F5" s="33" t="s">
        <v>588</v>
      </c>
      <c r="G5" s="33" t="s">
        <v>589</v>
      </c>
    </row>
    <row r="6" spans="1:7" ht="15.75" customHeight="1" x14ac:dyDescent="0.25">
      <c r="A6" s="26" t="s">
        <v>452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564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565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487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488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566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567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491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492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568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494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569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92" t="s">
        <v>570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458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572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573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499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500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574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462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289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502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0</v>
      </c>
      <c r="G30" s="119">
        <f t="shared" si="3"/>
        <v>0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291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464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293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504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592</v>
      </c>
    </row>
    <row r="39" spans="1:7" x14ac:dyDescent="0.25">
      <c r="A39" t="s">
        <v>593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69" t="s">
        <v>507</v>
      </c>
      <c r="B1" s="161"/>
      <c r="C1" s="161"/>
      <c r="D1" s="161"/>
      <c r="E1" s="161"/>
      <c r="F1" s="161"/>
      <c r="G1" s="162"/>
    </row>
    <row r="2" spans="1:7" x14ac:dyDescent="0.25">
      <c r="A2" s="181" t="str">
        <f>'Formato 1'!A2</f>
        <v>Sistema para el Desarrollo Integral de la Familia del Municipio de Atarjea</v>
      </c>
      <c r="B2" s="182"/>
      <c r="C2" s="182"/>
      <c r="D2" s="182"/>
      <c r="E2" s="182"/>
      <c r="F2" s="182"/>
      <c r="G2" s="183"/>
    </row>
    <row r="3" spans="1:7" x14ac:dyDescent="0.25">
      <c r="A3" s="178" t="s">
        <v>508</v>
      </c>
      <c r="B3" s="179"/>
      <c r="C3" s="179"/>
      <c r="D3" s="179"/>
      <c r="E3" s="179"/>
      <c r="F3" s="179"/>
      <c r="G3" s="180"/>
    </row>
    <row r="4" spans="1:7" x14ac:dyDescent="0.25">
      <c r="A4" s="178" t="s">
        <v>2</v>
      </c>
      <c r="B4" s="179"/>
      <c r="C4" s="179"/>
      <c r="D4" s="179"/>
      <c r="E4" s="179"/>
      <c r="F4" s="179"/>
      <c r="G4" s="180"/>
    </row>
    <row r="5" spans="1:7" ht="30" x14ac:dyDescent="0.25">
      <c r="A5" s="139" t="s">
        <v>450</v>
      </c>
      <c r="B5" s="7" t="s">
        <v>584</v>
      </c>
      <c r="C5" s="33" t="s">
        <v>585</v>
      </c>
      <c r="D5" s="33" t="s">
        <v>586</v>
      </c>
      <c r="E5" s="33" t="s">
        <v>587</v>
      </c>
      <c r="F5" s="33" t="s">
        <v>588</v>
      </c>
      <c r="G5" s="33" t="s">
        <v>589</v>
      </c>
    </row>
    <row r="6" spans="1:7" ht="15.75" customHeight="1" x14ac:dyDescent="0.25">
      <c r="A6" s="26" t="s">
        <v>469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581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582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472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473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583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475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476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477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479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581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582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472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583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475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478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578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481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590</v>
      </c>
    </row>
    <row r="32" spans="1:7" x14ac:dyDescent="0.25">
      <c r="A32" t="s">
        <v>591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69" t="s">
        <v>511</v>
      </c>
      <c r="B1" s="161"/>
      <c r="C1" s="161"/>
      <c r="D1" s="161"/>
      <c r="E1" s="161"/>
      <c r="F1" s="161"/>
    </row>
    <row r="2" spans="1:6" x14ac:dyDescent="0.25">
      <c r="A2" s="181" t="str">
        <f>'Formato 1'!A2</f>
        <v>Sistema para el Desarrollo Integral de la Familia del Municipio de Atarjea</v>
      </c>
      <c r="B2" s="182"/>
      <c r="C2" s="182"/>
      <c r="D2" s="182"/>
      <c r="E2" s="182"/>
      <c r="F2" s="183"/>
    </row>
    <row r="3" spans="1:6" x14ac:dyDescent="0.25">
      <c r="A3" s="178" t="s">
        <v>512</v>
      </c>
      <c r="B3" s="179"/>
      <c r="C3" s="179"/>
      <c r="D3" s="179"/>
      <c r="E3" s="179"/>
      <c r="F3" s="180"/>
    </row>
    <row r="4" spans="1:6" ht="30" x14ac:dyDescent="0.25">
      <c r="A4" s="139" t="s">
        <v>450</v>
      </c>
      <c r="B4" s="7" t="s">
        <v>513</v>
      </c>
      <c r="C4" s="33" t="s">
        <v>514</v>
      </c>
      <c r="D4" s="33" t="s">
        <v>515</v>
      </c>
      <c r="E4" s="33" t="s">
        <v>516</v>
      </c>
      <c r="F4" s="33" t="s">
        <v>517</v>
      </c>
    </row>
    <row r="5" spans="1:6" ht="15.75" customHeight="1" x14ac:dyDescent="0.25">
      <c r="A5" s="143" t="s">
        <v>518</v>
      </c>
      <c r="B5" s="148"/>
      <c r="C5" s="148"/>
      <c r="D5" s="148"/>
      <c r="E5" s="148"/>
      <c r="F5" s="148"/>
    </row>
    <row r="6" spans="1:6" ht="30" x14ac:dyDescent="0.25">
      <c r="A6" s="146" t="s">
        <v>519</v>
      </c>
      <c r="B6" s="145"/>
      <c r="C6" s="145"/>
      <c r="D6" s="145"/>
      <c r="E6" s="145"/>
      <c r="F6" s="145"/>
    </row>
    <row r="7" spans="1:6" ht="15.75" customHeight="1" x14ac:dyDescent="0.25">
      <c r="A7" s="146" t="s">
        <v>520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521</v>
      </c>
      <c r="B9" s="145"/>
      <c r="C9" s="145"/>
      <c r="D9" s="145"/>
      <c r="E9" s="145"/>
      <c r="F9" s="145"/>
    </row>
    <row r="10" spans="1:6" x14ac:dyDescent="0.25">
      <c r="A10" s="146" t="s">
        <v>522</v>
      </c>
      <c r="B10" s="155"/>
      <c r="C10" s="155"/>
      <c r="D10" s="155"/>
      <c r="E10" s="155"/>
      <c r="F10" s="155"/>
    </row>
    <row r="11" spans="1:6" x14ac:dyDescent="0.25">
      <c r="A11" s="67" t="s">
        <v>523</v>
      </c>
      <c r="B11" s="155"/>
      <c r="C11" s="155"/>
      <c r="D11" s="155"/>
      <c r="E11" s="155"/>
      <c r="F11" s="155"/>
    </row>
    <row r="12" spans="1:6" x14ac:dyDescent="0.25">
      <c r="A12" s="67" t="s">
        <v>524</v>
      </c>
      <c r="B12" s="155"/>
      <c r="C12" s="155"/>
      <c r="D12" s="155"/>
      <c r="E12" s="155"/>
      <c r="F12" s="155"/>
    </row>
    <row r="13" spans="1:6" x14ac:dyDescent="0.25">
      <c r="A13" s="67" t="s">
        <v>525</v>
      </c>
      <c r="B13" s="155"/>
      <c r="C13" s="155"/>
      <c r="D13" s="155"/>
      <c r="E13" s="155"/>
      <c r="F13" s="155"/>
    </row>
    <row r="14" spans="1:6" x14ac:dyDescent="0.25">
      <c r="A14" s="146" t="s">
        <v>526</v>
      </c>
      <c r="B14" s="155"/>
      <c r="C14" s="155"/>
      <c r="D14" s="155"/>
      <c r="E14" s="155"/>
      <c r="F14" s="155"/>
    </row>
    <row r="15" spans="1:6" x14ac:dyDescent="0.25">
      <c r="A15" s="67" t="s">
        <v>523</v>
      </c>
      <c r="B15" s="155"/>
      <c r="C15" s="155"/>
      <c r="D15" s="155"/>
      <c r="E15" s="155"/>
      <c r="F15" s="155"/>
    </row>
    <row r="16" spans="1:6" x14ac:dyDescent="0.25">
      <c r="A16" s="67" t="s">
        <v>524</v>
      </c>
      <c r="B16" s="156"/>
      <c r="C16" s="156"/>
      <c r="D16" s="156"/>
      <c r="E16" s="156"/>
      <c r="F16" s="156"/>
    </row>
    <row r="17" spans="1:6" x14ac:dyDescent="0.25">
      <c r="A17" s="67" t="s">
        <v>525</v>
      </c>
      <c r="B17" s="157"/>
      <c r="C17" s="157"/>
      <c r="D17" s="157"/>
      <c r="E17" s="157"/>
      <c r="F17" s="157"/>
    </row>
    <row r="18" spans="1:6" x14ac:dyDescent="0.25">
      <c r="A18" s="146" t="s">
        <v>527</v>
      </c>
      <c r="B18" s="157"/>
      <c r="C18" s="157"/>
      <c r="D18" s="157"/>
      <c r="E18" s="157"/>
      <c r="F18" s="157"/>
    </row>
    <row r="19" spans="1:6" x14ac:dyDescent="0.25">
      <c r="A19" s="146" t="s">
        <v>528</v>
      </c>
      <c r="B19" s="157"/>
      <c r="C19" s="157"/>
      <c r="D19" s="157"/>
      <c r="E19" s="157"/>
      <c r="F19" s="157"/>
    </row>
    <row r="20" spans="1:6" x14ac:dyDescent="0.25">
      <c r="A20" s="146" t="s">
        <v>529</v>
      </c>
      <c r="B20" s="158"/>
      <c r="C20" s="158"/>
      <c r="D20" s="158"/>
      <c r="E20" s="158"/>
      <c r="F20" s="158"/>
    </row>
    <row r="21" spans="1:6" x14ac:dyDescent="0.25">
      <c r="A21" s="146" t="s">
        <v>530</v>
      </c>
      <c r="B21" s="158"/>
      <c r="C21" s="158"/>
      <c r="D21" s="158"/>
      <c r="E21" s="158"/>
      <c r="F21" s="158"/>
    </row>
    <row r="22" spans="1:6" x14ac:dyDescent="0.25">
      <c r="A22" s="146" t="s">
        <v>531</v>
      </c>
      <c r="B22" s="158"/>
      <c r="C22" s="158"/>
      <c r="D22" s="158"/>
      <c r="E22" s="158"/>
      <c r="F22" s="158"/>
    </row>
    <row r="23" spans="1:6" x14ac:dyDescent="0.25">
      <c r="A23" s="146" t="s">
        <v>532</v>
      </c>
      <c r="B23" s="158"/>
      <c r="C23" s="158"/>
      <c r="D23" s="158"/>
      <c r="E23" s="158"/>
      <c r="F23" s="158"/>
    </row>
    <row r="24" spans="1:6" x14ac:dyDescent="0.25">
      <c r="A24" s="146" t="s">
        <v>533</v>
      </c>
      <c r="B24" s="150"/>
      <c r="C24" s="150"/>
      <c r="D24" s="150"/>
      <c r="E24" s="150"/>
      <c r="F24" s="150"/>
    </row>
    <row r="25" spans="1:6" x14ac:dyDescent="0.25">
      <c r="A25" s="146" t="s">
        <v>534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535</v>
      </c>
      <c r="B27" s="149"/>
      <c r="C27" s="149"/>
      <c r="D27" s="149"/>
      <c r="E27" s="149"/>
      <c r="F27" s="149"/>
    </row>
    <row r="28" spans="1:6" x14ac:dyDescent="0.25">
      <c r="A28" s="146" t="s">
        <v>536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537</v>
      </c>
      <c r="B30" s="53"/>
      <c r="C30" s="53"/>
      <c r="D30" s="53"/>
      <c r="E30" s="53"/>
      <c r="F30" s="53"/>
    </row>
    <row r="31" spans="1:6" x14ac:dyDescent="0.25">
      <c r="A31" s="154" t="s">
        <v>522</v>
      </c>
      <c r="B31" s="91"/>
      <c r="C31" s="91"/>
      <c r="D31" s="91"/>
      <c r="E31" s="91"/>
      <c r="F31" s="91"/>
    </row>
    <row r="32" spans="1:6" x14ac:dyDescent="0.25">
      <c r="A32" s="154" t="s">
        <v>526</v>
      </c>
      <c r="B32" s="91"/>
      <c r="C32" s="91"/>
      <c r="D32" s="91"/>
      <c r="E32" s="91"/>
      <c r="F32" s="91"/>
    </row>
    <row r="33" spans="1:6" x14ac:dyDescent="0.25">
      <c r="A33" s="154" t="s">
        <v>538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539</v>
      </c>
      <c r="B35" s="53"/>
      <c r="C35" s="53"/>
      <c r="D35" s="53"/>
      <c r="E35" s="53"/>
      <c r="F35" s="53"/>
    </row>
    <row r="36" spans="1:6" x14ac:dyDescent="0.25">
      <c r="A36" s="154" t="s">
        <v>540</v>
      </c>
      <c r="B36" s="53"/>
      <c r="C36" s="53"/>
      <c r="D36" s="53"/>
      <c r="E36" s="53"/>
      <c r="F36" s="53"/>
    </row>
    <row r="37" spans="1:6" x14ac:dyDescent="0.25">
      <c r="A37" s="154" t="s">
        <v>541</v>
      </c>
      <c r="B37" s="53"/>
      <c r="C37" s="53"/>
      <c r="D37" s="53"/>
      <c r="E37" s="53"/>
      <c r="F37" s="53"/>
    </row>
    <row r="38" spans="1:6" x14ac:dyDescent="0.25">
      <c r="A38" s="154" t="s">
        <v>542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543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544</v>
      </c>
      <c r="B42" s="53"/>
      <c r="C42" s="53"/>
      <c r="D42" s="53"/>
      <c r="E42" s="53"/>
      <c r="F42" s="53"/>
    </row>
    <row r="43" spans="1:6" x14ac:dyDescent="0.25">
      <c r="A43" s="154" t="s">
        <v>545</v>
      </c>
      <c r="B43" s="91"/>
      <c r="C43" s="91"/>
      <c r="D43" s="91"/>
      <c r="E43" s="91"/>
      <c r="F43" s="91"/>
    </row>
    <row r="44" spans="1:6" x14ac:dyDescent="0.25">
      <c r="A44" s="154" t="s">
        <v>546</v>
      </c>
      <c r="B44" s="91"/>
      <c r="C44" s="91"/>
      <c r="D44" s="91"/>
      <c r="E44" s="91"/>
      <c r="F44" s="91"/>
    </row>
    <row r="45" spans="1:6" x14ac:dyDescent="0.25">
      <c r="A45" s="154" t="s">
        <v>547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548</v>
      </c>
      <c r="B47" s="53"/>
      <c r="C47" s="53"/>
      <c r="D47" s="53"/>
      <c r="E47" s="53"/>
      <c r="F47" s="53"/>
    </row>
    <row r="48" spans="1:6" x14ac:dyDescent="0.25">
      <c r="A48" s="154" t="s">
        <v>546</v>
      </c>
      <c r="B48" s="91"/>
      <c r="C48" s="91"/>
      <c r="D48" s="91"/>
      <c r="E48" s="91"/>
      <c r="F48" s="91"/>
    </row>
    <row r="49" spans="1:6" x14ac:dyDescent="0.25">
      <c r="A49" s="154" t="s">
        <v>547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549</v>
      </c>
      <c r="B51" s="53"/>
      <c r="C51" s="53"/>
      <c r="D51" s="53"/>
      <c r="E51" s="53"/>
      <c r="F51" s="53"/>
    </row>
    <row r="52" spans="1:6" x14ac:dyDescent="0.25">
      <c r="A52" s="154" t="s">
        <v>546</v>
      </c>
      <c r="B52" s="91"/>
      <c r="C52" s="91"/>
      <c r="D52" s="91"/>
      <c r="E52" s="91"/>
      <c r="F52" s="91"/>
    </row>
    <row r="53" spans="1:6" x14ac:dyDescent="0.25">
      <c r="A53" s="154" t="s">
        <v>547</v>
      </c>
      <c r="B53" s="91"/>
      <c r="C53" s="91"/>
      <c r="D53" s="91"/>
      <c r="E53" s="91"/>
      <c r="F53" s="91"/>
    </row>
    <row r="54" spans="1:6" x14ac:dyDescent="0.25">
      <c r="A54" s="154" t="s">
        <v>550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551</v>
      </c>
      <c r="B56" s="53"/>
      <c r="C56" s="53"/>
      <c r="D56" s="53"/>
      <c r="E56" s="53"/>
      <c r="F56" s="53"/>
    </row>
    <row r="57" spans="1:6" x14ac:dyDescent="0.25">
      <c r="A57" s="154" t="s">
        <v>546</v>
      </c>
      <c r="B57" s="91"/>
      <c r="C57" s="91"/>
      <c r="D57" s="91"/>
      <c r="E57" s="91"/>
      <c r="F57" s="91"/>
    </row>
    <row r="58" spans="1:6" x14ac:dyDescent="0.25">
      <c r="A58" s="154" t="s">
        <v>547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552</v>
      </c>
      <c r="B60" s="53"/>
      <c r="C60" s="53"/>
      <c r="D60" s="53"/>
      <c r="E60" s="53"/>
      <c r="F60" s="53"/>
    </row>
    <row r="61" spans="1:6" x14ac:dyDescent="0.25">
      <c r="A61" s="154" t="s">
        <v>553</v>
      </c>
      <c r="B61" s="141"/>
      <c r="C61" s="141"/>
      <c r="D61" s="141"/>
      <c r="E61" s="141"/>
      <c r="F61" s="141"/>
    </row>
    <row r="62" spans="1:6" x14ac:dyDescent="0.25">
      <c r="A62" s="154" t="s">
        <v>554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555</v>
      </c>
      <c r="B64" s="141"/>
      <c r="C64" s="141"/>
      <c r="D64" s="141"/>
      <c r="E64" s="141"/>
      <c r="F64" s="141"/>
    </row>
    <row r="65" spans="1:6" x14ac:dyDescent="0.25">
      <c r="A65" s="154" t="s">
        <v>556</v>
      </c>
      <c r="B65" s="141"/>
      <c r="C65" s="141"/>
      <c r="D65" s="141"/>
      <c r="E65" s="141"/>
      <c r="F65" s="141"/>
    </row>
    <row r="66" spans="1:6" x14ac:dyDescent="0.25">
      <c r="A66" s="154" t="s">
        <v>557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186" t="s">
        <v>447</v>
      </c>
      <c r="B1" s="186"/>
      <c r="C1" s="186"/>
      <c r="D1" s="186"/>
      <c r="E1" s="186"/>
      <c r="F1" s="186"/>
      <c r="G1" s="186"/>
    </row>
    <row r="2" spans="1:7" x14ac:dyDescent="0.25">
      <c r="A2" s="128" t="str">
        <f>'Formato 1'!A2</f>
        <v>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31" t="s">
        <v>448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449</v>
      </c>
      <c r="B5" s="132"/>
      <c r="C5" s="132"/>
      <c r="D5" s="132"/>
      <c r="E5" s="132"/>
      <c r="F5" s="132"/>
      <c r="G5" s="133"/>
    </row>
    <row r="6" spans="1:7" x14ac:dyDescent="0.25">
      <c r="A6" s="184" t="s">
        <v>450</v>
      </c>
      <c r="B6" s="36">
        <v>2022</v>
      </c>
      <c r="C6" s="184">
        <f>+B6+1</f>
        <v>2023</v>
      </c>
      <c r="D6" s="184">
        <f>+C6+1</f>
        <v>2024</v>
      </c>
      <c r="E6" s="184">
        <f>+D6+1</f>
        <v>2025</v>
      </c>
      <c r="F6" s="184">
        <f>+E6+1</f>
        <v>2026</v>
      </c>
      <c r="G6" s="184">
        <f>+F6+1</f>
        <v>2027</v>
      </c>
    </row>
    <row r="7" spans="1:7" ht="83.25" customHeight="1" x14ac:dyDescent="0.25">
      <c r="A7" s="185"/>
      <c r="B7" s="70" t="s">
        <v>451</v>
      </c>
      <c r="C7" s="185"/>
      <c r="D7" s="185"/>
      <c r="E7" s="185"/>
      <c r="F7" s="185"/>
      <c r="G7" s="185"/>
    </row>
    <row r="8" spans="1:7" ht="30" x14ac:dyDescent="0.25">
      <c r="A8" s="71" t="s">
        <v>452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453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454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455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456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457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459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460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461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464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87" t="s">
        <v>466</v>
      </c>
      <c r="B1" s="187"/>
      <c r="C1" s="187"/>
      <c r="D1" s="187"/>
      <c r="E1" s="187"/>
      <c r="F1" s="187"/>
      <c r="G1" s="187"/>
    </row>
    <row r="2" spans="1:7" x14ac:dyDescent="0.25">
      <c r="A2" s="128" t="str">
        <f>'Formato 1'!A2</f>
        <v>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467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449</v>
      </c>
      <c r="B5" s="114"/>
      <c r="C5" s="114"/>
      <c r="D5" s="114"/>
      <c r="E5" s="114"/>
      <c r="F5" s="114"/>
      <c r="G5" s="115"/>
    </row>
    <row r="6" spans="1:7" x14ac:dyDescent="0.25">
      <c r="A6" s="188" t="s">
        <v>468</v>
      </c>
      <c r="B6" s="36">
        <v>2022</v>
      </c>
      <c r="C6" s="184">
        <f>+B6+1</f>
        <v>2023</v>
      </c>
      <c r="D6" s="184">
        <f>+C6+1</f>
        <v>2024</v>
      </c>
      <c r="E6" s="184">
        <f>+D6+1</f>
        <v>2025</v>
      </c>
      <c r="F6" s="184">
        <f>+E6+1</f>
        <v>2026</v>
      </c>
      <c r="G6" s="184">
        <f>+F6+1</f>
        <v>2027</v>
      </c>
    </row>
    <row r="7" spans="1:7" ht="57.75" customHeight="1" x14ac:dyDescent="0.25">
      <c r="A7" s="189"/>
      <c r="B7" s="37" t="s">
        <v>451</v>
      </c>
      <c r="C7" s="185"/>
      <c r="D7" s="185"/>
      <c r="E7" s="185"/>
      <c r="F7" s="185"/>
      <c r="G7" s="185"/>
    </row>
    <row r="8" spans="1:7" x14ac:dyDescent="0.25">
      <c r="A8" s="26" t="s">
        <v>469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470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472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473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474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475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476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477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478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470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471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472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473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474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475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476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480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478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481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87" t="s">
        <v>482</v>
      </c>
      <c r="B1" s="187"/>
      <c r="C1" s="187"/>
      <c r="D1" s="187"/>
      <c r="E1" s="187"/>
      <c r="F1" s="187"/>
      <c r="G1" s="187"/>
    </row>
    <row r="2" spans="1:7" x14ac:dyDescent="0.25">
      <c r="A2" s="128" t="str">
        <f>'Formato 1'!A2</f>
        <v>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483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191" t="s">
        <v>450</v>
      </c>
      <c r="B5" s="192">
        <v>2017</v>
      </c>
      <c r="C5" s="192">
        <f>+B5+1</f>
        <v>2018</v>
      </c>
      <c r="D5" s="192">
        <f>+C5+1</f>
        <v>2019</v>
      </c>
      <c r="E5" s="192">
        <f>+D5+1</f>
        <v>2020</v>
      </c>
      <c r="F5" s="192">
        <f>+E5+1</f>
        <v>2021</v>
      </c>
      <c r="G5" s="36">
        <f>+F5+1</f>
        <v>2022</v>
      </c>
    </row>
    <row r="6" spans="1:7" ht="32.25" x14ac:dyDescent="0.25">
      <c r="A6" s="168"/>
      <c r="B6" s="193"/>
      <c r="C6" s="193"/>
      <c r="D6" s="193"/>
      <c r="E6" s="193"/>
      <c r="F6" s="193"/>
      <c r="G6" s="37" t="s">
        <v>484</v>
      </c>
    </row>
    <row r="7" spans="1:7" x14ac:dyDescent="0.25">
      <c r="A7" s="62" t="s">
        <v>452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485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486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487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488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489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490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491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492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493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494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495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496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497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498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499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500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502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464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503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190" t="s">
        <v>505</v>
      </c>
      <c r="B39" s="190"/>
      <c r="C39" s="190"/>
      <c r="D39" s="190"/>
      <c r="E39" s="190"/>
      <c r="F39" s="190"/>
      <c r="G39" s="190"/>
    </row>
    <row r="40" spans="1:7" x14ac:dyDescent="0.25">
      <c r="A40" s="190" t="s">
        <v>506</v>
      </c>
      <c r="B40" s="190"/>
      <c r="C40" s="190"/>
      <c r="D40" s="190"/>
      <c r="E40" s="190"/>
      <c r="F40" s="190"/>
      <c r="G40" s="19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87" t="s">
        <v>507</v>
      </c>
      <c r="B1" s="187"/>
      <c r="C1" s="187"/>
      <c r="D1" s="187"/>
      <c r="E1" s="187"/>
      <c r="F1" s="187"/>
      <c r="G1" s="187"/>
    </row>
    <row r="2" spans="1:7" x14ac:dyDescent="0.25">
      <c r="A2" s="128" t="str">
        <f>'Formato 1'!A2</f>
        <v>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508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194" t="s">
        <v>468</v>
      </c>
      <c r="B5" s="192">
        <v>2017</v>
      </c>
      <c r="C5" s="192">
        <f>+B5+1</f>
        <v>2018</v>
      </c>
      <c r="D5" s="192">
        <f>+C5+1</f>
        <v>2019</v>
      </c>
      <c r="E5" s="192">
        <f>+D5+1</f>
        <v>2020</v>
      </c>
      <c r="F5" s="192">
        <f>+E5+1</f>
        <v>2021</v>
      </c>
      <c r="G5" s="36">
        <v>2022</v>
      </c>
    </row>
    <row r="6" spans="1:7" ht="48.75" customHeight="1" x14ac:dyDescent="0.25">
      <c r="A6" s="195"/>
      <c r="B6" s="193"/>
      <c r="C6" s="193"/>
      <c r="D6" s="193"/>
      <c r="E6" s="193"/>
      <c r="F6" s="193"/>
      <c r="G6" s="37" t="s">
        <v>509</v>
      </c>
    </row>
    <row r="7" spans="1:7" x14ac:dyDescent="0.25">
      <c r="A7" s="26" t="s">
        <v>469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470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471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473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474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475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476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477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470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471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473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474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475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476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480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478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510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190" t="s">
        <v>505</v>
      </c>
      <c r="B32" s="190"/>
      <c r="C32" s="190"/>
      <c r="D32" s="190"/>
      <c r="E32" s="190"/>
      <c r="F32" s="190"/>
      <c r="G32" s="190"/>
    </row>
    <row r="33" spans="1:7" x14ac:dyDescent="0.25">
      <c r="A33" s="190" t="s">
        <v>506</v>
      </c>
      <c r="B33" s="190"/>
      <c r="C33" s="190"/>
      <c r="D33" s="190"/>
      <c r="E33" s="190"/>
      <c r="F33" s="190"/>
      <c r="G33" s="19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196" t="s">
        <v>511</v>
      </c>
      <c r="B1" s="196"/>
      <c r="C1" s="196"/>
      <c r="D1" s="196"/>
      <c r="E1" s="196"/>
      <c r="F1" s="196"/>
    </row>
    <row r="2" spans="1:6" ht="20.100000000000001" customHeight="1" x14ac:dyDescent="0.25">
      <c r="A2" s="110" t="str">
        <f>'Formato 1'!A2</f>
        <v>Sistema para el Desarrollo Integral de la Familia del Municipio de Atarjea</v>
      </c>
      <c r="B2" s="134"/>
      <c r="C2" s="134"/>
      <c r="D2" s="134"/>
      <c r="E2" s="134"/>
      <c r="F2" s="135"/>
    </row>
    <row r="3" spans="1:6" ht="29.25" customHeight="1" x14ac:dyDescent="0.25">
      <c r="A3" s="136" t="s">
        <v>512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513</v>
      </c>
      <c r="C4" s="121" t="s">
        <v>514</v>
      </c>
      <c r="D4" s="121" t="s">
        <v>515</v>
      </c>
      <c r="E4" s="121" t="s">
        <v>516</v>
      </c>
      <c r="F4" s="121" t="s">
        <v>517</v>
      </c>
    </row>
    <row r="5" spans="1:6" ht="12.75" customHeight="1" x14ac:dyDescent="0.25">
      <c r="A5" s="18" t="s">
        <v>518</v>
      </c>
      <c r="B5" s="53"/>
      <c r="C5" s="53"/>
      <c r="D5" s="53"/>
      <c r="E5" s="53"/>
      <c r="F5" s="53"/>
    </row>
    <row r="6" spans="1:6" ht="30" x14ac:dyDescent="0.25">
      <c r="A6" s="59" t="s">
        <v>519</v>
      </c>
      <c r="B6" s="60"/>
      <c r="C6" s="60"/>
      <c r="D6" s="60"/>
      <c r="E6" s="60"/>
      <c r="F6" s="60"/>
    </row>
    <row r="7" spans="1:6" ht="15" x14ac:dyDescent="0.25">
      <c r="A7" s="59" t="s">
        <v>520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521</v>
      </c>
      <c r="B9" s="45"/>
      <c r="C9" s="45"/>
      <c r="D9" s="45"/>
      <c r="E9" s="45"/>
      <c r="F9" s="45"/>
    </row>
    <row r="10" spans="1:6" ht="15" x14ac:dyDescent="0.25">
      <c r="A10" s="59" t="s">
        <v>522</v>
      </c>
      <c r="B10" s="60"/>
      <c r="C10" s="60"/>
      <c r="D10" s="60"/>
      <c r="E10" s="60"/>
      <c r="F10" s="60"/>
    </row>
    <row r="11" spans="1:6" ht="15" x14ac:dyDescent="0.25">
      <c r="A11" s="80" t="s">
        <v>523</v>
      </c>
      <c r="B11" s="60"/>
      <c r="C11" s="60"/>
      <c r="D11" s="60"/>
      <c r="E11" s="60"/>
      <c r="F11" s="60"/>
    </row>
    <row r="12" spans="1:6" ht="15" x14ac:dyDescent="0.25">
      <c r="A12" s="80" t="s">
        <v>524</v>
      </c>
      <c r="B12" s="60"/>
      <c r="C12" s="60"/>
      <c r="D12" s="60"/>
      <c r="E12" s="60"/>
      <c r="F12" s="60"/>
    </row>
    <row r="13" spans="1:6" ht="15" x14ac:dyDescent="0.25">
      <c r="A13" s="80" t="s">
        <v>525</v>
      </c>
      <c r="B13" s="60"/>
      <c r="C13" s="60"/>
      <c r="D13" s="60"/>
      <c r="E13" s="60"/>
      <c r="F13" s="60"/>
    </row>
    <row r="14" spans="1:6" ht="15" x14ac:dyDescent="0.25">
      <c r="A14" s="59" t="s">
        <v>526</v>
      </c>
      <c r="B14" s="60"/>
      <c r="C14" s="60"/>
      <c r="D14" s="60"/>
      <c r="E14" s="60"/>
      <c r="F14" s="60"/>
    </row>
    <row r="15" spans="1:6" ht="15" x14ac:dyDescent="0.25">
      <c r="A15" s="80" t="s">
        <v>523</v>
      </c>
      <c r="B15" s="60"/>
      <c r="C15" s="60"/>
      <c r="D15" s="60"/>
      <c r="E15" s="60"/>
      <c r="F15" s="60"/>
    </row>
    <row r="16" spans="1:6" ht="15" x14ac:dyDescent="0.25">
      <c r="A16" s="80" t="s">
        <v>524</v>
      </c>
      <c r="B16" s="60"/>
      <c r="C16" s="60"/>
      <c r="D16" s="60"/>
      <c r="E16" s="60"/>
      <c r="F16" s="60"/>
    </row>
    <row r="17" spans="1:6" ht="15" x14ac:dyDescent="0.25">
      <c r="A17" s="80" t="s">
        <v>525</v>
      </c>
      <c r="B17" s="60"/>
      <c r="C17" s="60"/>
      <c r="D17" s="60"/>
      <c r="E17" s="60"/>
      <c r="F17" s="60"/>
    </row>
    <row r="18" spans="1:6" ht="15" x14ac:dyDescent="0.25">
      <c r="A18" s="59" t="s">
        <v>527</v>
      </c>
      <c r="B18" s="122"/>
      <c r="C18" s="60"/>
      <c r="D18" s="60"/>
      <c r="E18" s="60"/>
      <c r="F18" s="60"/>
    </row>
    <row r="19" spans="1:6" ht="15" x14ac:dyDescent="0.25">
      <c r="A19" s="59" t="s">
        <v>528</v>
      </c>
      <c r="B19" s="60"/>
      <c r="C19" s="60"/>
      <c r="D19" s="60"/>
      <c r="E19" s="60"/>
      <c r="F19" s="60"/>
    </row>
    <row r="20" spans="1:6" ht="30" x14ac:dyDescent="0.25">
      <c r="A20" s="59" t="s">
        <v>529</v>
      </c>
      <c r="B20" s="123"/>
      <c r="C20" s="123"/>
      <c r="D20" s="123"/>
      <c r="E20" s="123"/>
      <c r="F20" s="123"/>
    </row>
    <row r="21" spans="1:6" ht="30" x14ac:dyDescent="0.25">
      <c r="A21" s="59" t="s">
        <v>530</v>
      </c>
      <c r="B21" s="123"/>
      <c r="C21" s="123"/>
      <c r="D21" s="123"/>
      <c r="E21" s="123"/>
      <c r="F21" s="123"/>
    </row>
    <row r="22" spans="1:6" ht="30" x14ac:dyDescent="0.25">
      <c r="A22" s="59" t="s">
        <v>531</v>
      </c>
      <c r="B22" s="123"/>
      <c r="C22" s="123"/>
      <c r="D22" s="123"/>
      <c r="E22" s="123"/>
      <c r="F22" s="123"/>
    </row>
    <row r="23" spans="1:6" ht="15" x14ac:dyDescent="0.25">
      <c r="A23" s="59" t="s">
        <v>532</v>
      </c>
      <c r="B23" s="123"/>
      <c r="C23" s="123"/>
      <c r="D23" s="123"/>
      <c r="E23" s="123"/>
      <c r="F23" s="123"/>
    </row>
    <row r="24" spans="1:6" ht="15" x14ac:dyDescent="0.25">
      <c r="A24" s="59" t="s">
        <v>533</v>
      </c>
      <c r="B24" s="124"/>
      <c r="C24" s="60"/>
      <c r="D24" s="60"/>
      <c r="E24" s="60"/>
      <c r="F24" s="60"/>
    </row>
    <row r="25" spans="1:6" ht="15" x14ac:dyDescent="0.25">
      <c r="A25" s="59" t="s">
        <v>534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535</v>
      </c>
      <c r="B27" s="45"/>
      <c r="C27" s="45"/>
      <c r="D27" s="45"/>
      <c r="E27" s="45"/>
      <c r="F27" s="45"/>
    </row>
    <row r="28" spans="1:6" ht="15" x14ac:dyDescent="0.25">
      <c r="A28" s="59" t="s">
        <v>536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537</v>
      </c>
      <c r="B30" s="45"/>
      <c r="C30" s="45"/>
      <c r="D30" s="45"/>
      <c r="E30" s="45"/>
      <c r="F30" s="45"/>
    </row>
    <row r="31" spans="1:6" ht="15" x14ac:dyDescent="0.25">
      <c r="A31" s="59" t="s">
        <v>522</v>
      </c>
      <c r="B31" s="60"/>
      <c r="C31" s="60"/>
      <c r="D31" s="60"/>
      <c r="E31" s="60"/>
      <c r="F31" s="60"/>
    </row>
    <row r="32" spans="1:6" ht="15" x14ac:dyDescent="0.25">
      <c r="A32" s="59" t="s">
        <v>526</v>
      </c>
      <c r="B32" s="60"/>
      <c r="C32" s="60"/>
      <c r="D32" s="60"/>
      <c r="E32" s="60"/>
      <c r="F32" s="60"/>
    </row>
    <row r="33" spans="1:6" ht="15" x14ac:dyDescent="0.25">
      <c r="A33" s="59" t="s">
        <v>538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539</v>
      </c>
      <c r="B35" s="45"/>
      <c r="C35" s="45"/>
      <c r="D35" s="45"/>
      <c r="E35" s="45"/>
      <c r="F35" s="45"/>
    </row>
    <row r="36" spans="1:6" ht="15" x14ac:dyDescent="0.25">
      <c r="A36" s="59" t="s">
        <v>540</v>
      </c>
      <c r="B36" s="60"/>
      <c r="C36" s="60"/>
      <c r="D36" s="60"/>
      <c r="E36" s="60"/>
      <c r="F36" s="60"/>
    </row>
    <row r="37" spans="1:6" ht="15" x14ac:dyDescent="0.25">
      <c r="A37" s="59" t="s">
        <v>541</v>
      </c>
      <c r="B37" s="60"/>
      <c r="C37" s="60"/>
      <c r="D37" s="60"/>
      <c r="E37" s="60"/>
      <c r="F37" s="60"/>
    </row>
    <row r="38" spans="1:6" ht="15" x14ac:dyDescent="0.25">
      <c r="A38" s="59" t="s">
        <v>542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543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544</v>
      </c>
      <c r="B42" s="45"/>
      <c r="C42" s="45"/>
      <c r="D42" s="45"/>
      <c r="E42" s="45"/>
      <c r="F42" s="45"/>
    </row>
    <row r="43" spans="1:6" ht="15" x14ac:dyDescent="0.25">
      <c r="A43" s="59" t="s">
        <v>545</v>
      </c>
      <c r="B43" s="60"/>
      <c r="C43" s="60"/>
      <c r="D43" s="60"/>
      <c r="E43" s="60"/>
      <c r="F43" s="60"/>
    </row>
    <row r="44" spans="1:6" ht="15" x14ac:dyDescent="0.25">
      <c r="A44" s="59" t="s">
        <v>546</v>
      </c>
      <c r="B44" s="60"/>
      <c r="C44" s="60"/>
      <c r="D44" s="60"/>
      <c r="E44" s="60"/>
      <c r="F44" s="60"/>
    </row>
    <row r="45" spans="1:6" ht="15" x14ac:dyDescent="0.25">
      <c r="A45" s="59" t="s">
        <v>547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548</v>
      </c>
      <c r="B47" s="45"/>
      <c r="C47" s="45"/>
      <c r="D47" s="45"/>
      <c r="E47" s="45"/>
      <c r="F47" s="45"/>
    </row>
    <row r="48" spans="1:6" ht="15" x14ac:dyDescent="0.25">
      <c r="A48" s="59" t="s">
        <v>546</v>
      </c>
      <c r="B48" s="123"/>
      <c r="C48" s="123"/>
      <c r="D48" s="123"/>
      <c r="E48" s="123"/>
      <c r="F48" s="123"/>
    </row>
    <row r="49" spans="1:6" ht="15" x14ac:dyDescent="0.25">
      <c r="A49" s="59" t="s">
        <v>547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549</v>
      </c>
      <c r="B51" s="45"/>
      <c r="C51" s="45"/>
      <c r="D51" s="45"/>
      <c r="E51" s="45"/>
      <c r="F51" s="45"/>
    </row>
    <row r="52" spans="1:6" ht="15" x14ac:dyDescent="0.25">
      <c r="A52" s="59" t="s">
        <v>546</v>
      </c>
      <c r="B52" s="60"/>
      <c r="C52" s="60"/>
      <c r="D52" s="60"/>
      <c r="E52" s="60"/>
      <c r="F52" s="60"/>
    </row>
    <row r="53" spans="1:6" ht="15" x14ac:dyDescent="0.25">
      <c r="A53" s="59" t="s">
        <v>547</v>
      </c>
      <c r="B53" s="60"/>
      <c r="C53" s="60"/>
      <c r="D53" s="60"/>
      <c r="E53" s="60"/>
      <c r="F53" s="60"/>
    </row>
    <row r="54" spans="1:6" ht="15" x14ac:dyDescent="0.25">
      <c r="A54" s="59" t="s">
        <v>550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551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546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547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552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553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554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555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556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557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cp:lastPrinted>2024-03-20T14:35:03Z</cp:lastPrinted>
  <dcterms:created xsi:type="dcterms:W3CDTF">2023-03-16T22:14:51Z</dcterms:created>
  <dcterms:modified xsi:type="dcterms:W3CDTF">2024-05-24T19:12:58Z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