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8800" windowHeight="12135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CFG!$A$3:$G$36</definedName>
    <definedName name="_xlnm._FilterDatabase" localSheetId="0" hidden="1">COG!$A$3:$G$76</definedName>
    <definedName name="_xlnm.Print_Area" localSheetId="2">CA!$A$1:$G$73</definedName>
    <definedName name="_xlnm.Print_Area" localSheetId="3">CFG!$A$1:$G$54</definedName>
    <definedName name="_xlnm.Print_Area" localSheetId="0">COG!$A$1:$G$93</definedName>
    <definedName name="_xlnm.Print_Area" localSheetId="1">CTG!$A$1:$G$23</definedName>
  </definedNames>
  <calcPr calcId="152511"/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F56" i="4" l="1"/>
  <c r="E56" i="4"/>
  <c r="C56" i="4"/>
  <c r="D55" i="4"/>
  <c r="G55" i="4" s="1"/>
  <c r="D54" i="4"/>
  <c r="G54" i="4" s="1"/>
  <c r="D53" i="4"/>
  <c r="G53" i="4" s="1"/>
  <c r="D52" i="4"/>
  <c r="G52" i="4" s="1"/>
  <c r="D51" i="4"/>
  <c r="G51" i="4" s="1"/>
  <c r="D50" i="4"/>
  <c r="G50" i="4" s="1"/>
  <c r="D49" i="4"/>
  <c r="G49" i="4" s="1"/>
  <c r="B56" i="4"/>
  <c r="F42" i="4"/>
  <c r="E42" i="4"/>
  <c r="D41" i="4"/>
  <c r="G41" i="4" s="1"/>
  <c r="D40" i="4"/>
  <c r="G40" i="4" s="1"/>
  <c r="D39" i="4"/>
  <c r="G39" i="4" s="1"/>
  <c r="D38" i="4"/>
  <c r="G38" i="4" s="1"/>
  <c r="C42" i="4"/>
  <c r="B42" i="4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F31" i="4"/>
  <c r="E31" i="4"/>
  <c r="C31" i="4"/>
  <c r="B31" i="4"/>
  <c r="G42" i="4" l="1"/>
  <c r="G56" i="4"/>
  <c r="D42" i="4"/>
  <c r="D56" i="4"/>
  <c r="G31" i="4"/>
  <c r="D31" i="4"/>
  <c r="D36" i="5" l="1"/>
  <c r="G36" i="5" s="1"/>
  <c r="D35" i="5"/>
  <c r="G35" i="5" s="1"/>
  <c r="D34" i="5"/>
  <c r="D33" i="5"/>
  <c r="G33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4" i="5"/>
  <c r="G24" i="5" s="1"/>
  <c r="D23" i="5"/>
  <c r="G23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5" i="5"/>
  <c r="G15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2" i="5"/>
  <c r="F22" i="5"/>
  <c r="F14" i="5"/>
  <c r="F5" i="5"/>
  <c r="E32" i="5"/>
  <c r="E22" i="5"/>
  <c r="E14" i="5"/>
  <c r="E5" i="5"/>
  <c r="C32" i="5"/>
  <c r="C22" i="5"/>
  <c r="C14" i="5"/>
  <c r="C5" i="5"/>
  <c r="B32" i="5"/>
  <c r="B22" i="5"/>
  <c r="B14" i="5"/>
  <c r="B5" i="5"/>
  <c r="F10" i="8"/>
  <c r="E10" i="8"/>
  <c r="D9" i="8"/>
  <c r="G9" i="8" s="1"/>
  <c r="D8" i="8"/>
  <c r="G8" i="8" s="1"/>
  <c r="D7" i="8"/>
  <c r="G7" i="8" s="1"/>
  <c r="D6" i="8"/>
  <c r="G6" i="8" s="1"/>
  <c r="D5" i="8"/>
  <c r="G5" i="8" s="1"/>
  <c r="C10" i="8"/>
  <c r="B10" i="8"/>
  <c r="D6" i="6"/>
  <c r="G6" i="6" s="1"/>
  <c r="D7" i="6"/>
  <c r="G7" i="6" s="1"/>
  <c r="D8" i="6"/>
  <c r="G8" i="6" s="1"/>
  <c r="D9" i="6"/>
  <c r="D10" i="6"/>
  <c r="G10" i="6" s="1"/>
  <c r="D11" i="6"/>
  <c r="D12" i="6"/>
  <c r="G12" i="6" s="1"/>
  <c r="G63" i="6"/>
  <c r="G11" i="6"/>
  <c r="G9" i="6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D69" i="6" s="1"/>
  <c r="G69" i="6" s="1"/>
  <c r="B65" i="6"/>
  <c r="B57" i="6"/>
  <c r="B53" i="6"/>
  <c r="B43" i="6"/>
  <c r="B33" i="6"/>
  <c r="B23" i="6"/>
  <c r="B13" i="6"/>
  <c r="B5" i="6"/>
  <c r="D53" i="6" l="1"/>
  <c r="G53" i="6" s="1"/>
  <c r="D43" i="6"/>
  <c r="G43" i="6" s="1"/>
  <c r="D23" i="6"/>
  <c r="G23" i="6" s="1"/>
  <c r="D13" i="6"/>
  <c r="G13" i="6" s="1"/>
  <c r="D33" i="6"/>
  <c r="G33" i="6" s="1"/>
  <c r="D65" i="6"/>
  <c r="G65" i="6" s="1"/>
  <c r="D57" i="6"/>
  <c r="G57" i="6" s="1"/>
  <c r="F77" i="6"/>
  <c r="B77" i="6"/>
  <c r="C77" i="6"/>
  <c r="D5" i="6"/>
  <c r="E77" i="6"/>
  <c r="D10" i="8"/>
  <c r="B37" i="5"/>
  <c r="G22" i="5"/>
  <c r="G14" i="5"/>
  <c r="D32" i="5"/>
  <c r="G34" i="5"/>
  <c r="G32" i="5" s="1"/>
  <c r="D5" i="5"/>
  <c r="G12" i="5"/>
  <c r="G5" i="5" s="1"/>
  <c r="C37" i="5"/>
  <c r="E37" i="5"/>
  <c r="F37" i="5"/>
  <c r="D22" i="5"/>
  <c r="D14" i="5"/>
  <c r="G10" i="8"/>
  <c r="D37" i="5" l="1"/>
  <c r="D77" i="6"/>
  <c r="G5" i="6"/>
  <c r="G77" i="6" s="1"/>
  <c r="G37" i="5"/>
</calcChain>
</file>

<file path=xl/sharedStrings.xml><?xml version="1.0" encoding="utf-8"?>
<sst xmlns="http://schemas.openxmlformats.org/spreadsheetml/2006/main" count="234" uniqueCount="165">
  <si>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</si>
  <si>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</si>
  <si>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</si>
  <si>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</si>
  <si>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</si>
  <si>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</si>
  <si>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</si>
  <si>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</si>
  <si>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</si>
  <si>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</si>
  <si>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</si>
  <si>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</si>
  <si>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</si>
  <si>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</si>
  <si>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</si>
  <si>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</si>
  <si>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</si>
  <si>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</si>
  <si>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</si>
  <si>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</si>
  <si>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</si>
  <si>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</si>
  <si>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</si>
  <si>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</si>
  <si>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</si>
  <si>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</si>
  <si>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</si>
  <si>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</si>
  <si>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</si>
  <si>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</si>
  <si>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</si>
  <si>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</si>
  <si>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</si>
  <si>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</si>
  <si>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</si>
  <si>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</si>
  <si>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</si>
  <si>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</si>
  <si>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</si>
  <si>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</si>
  <si>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</si>
  <si>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</si>
  <si>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</si>
  <si>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</si>
  <si>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</si>
  <si>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</si>
  <si>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</si>
  <si>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</si>
  <si>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</si>
  <si>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</si>
  <si>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</si>
  <si>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</si>
  <si>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</si>
  <si>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</si>
  <si>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</si>
  <si>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</si>
  <si>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</si>
  <si>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</si>
  <si>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</si>
  <si>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</si>
  <si>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</si>
  <si>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</si>
  <si>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</si>
  <si>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</si>
  <si>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</si>
  <si>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</si>
  <si>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</si>
  <si>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</si>
  <si>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</si>
  <si>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</si>
  <si>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</si>
  <si>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</si>
  <si>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</si>
  <si>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</si>
  <si>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</si>
  <si>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</si>
  <si>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</si>
  <si>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</si>
  <si>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</si>
  <si>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</si>
  <si>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</si>
  <si>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</si>
  <si>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</si>
  <si>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</si>
  <si>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</si>
  <si>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</si>
  <si>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</si>
  <si>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</si>
  <si>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</si>
  <si>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</si>
  <si>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</si>
  <si>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</si>
  <si>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</si>
  <si>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</si>
  <si>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</si>
  <si>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</si>
  <si>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</si>
  <si>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</si>
  <si>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</si>
  <si>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</si>
  <si>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</si>
  <si>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</si>
  <si>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</si>
  <si>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</si>
  <si>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</si>
  <si>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</si>
  <si>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</si>
  <si>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</si>
  <si>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</si>
  <si>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</si>
  <si>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</si>
  <si>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</si>
  <si>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</si>
  <si>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</si>
  <si>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</si>
  <si>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</si>
  <si>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</si>
  <si>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</si>
  <si>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</si>
  <si>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</si>
  <si>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</si>
  <si>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</si>
  <si>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</si>
  <si>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</si>
  <si>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</si>
  <si>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</si>
  <si>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</si>
  <si>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</si>
  <si>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</si>
  <si>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31 de Diciembre de 2023</t>
  </si>
  <si>
    <t>Municipio de Atarjea, Gto.
Estado Analítico del Ejercicio del Presupuesto de Egresos
Clasificación Económica (por Tipo de Gasto)
Del 1 de Enero al 31 de Diciembre de 2023</t>
  </si>
  <si>
    <t>31111M050010000 H AYUNTAMIENTO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</si>
  <si>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</si>
  <si>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</si>
  <si>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</si>
  <si>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</si>
  <si>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</si>
  <si>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</si>
  <si>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</si>
  <si>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</si>
  <si>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31111M050100000 DIRECCION DE CASA DE LA</t>
  </si>
  <si>
    <t>31111M050110000 DIRECCION DE OBRAS PUBLI</t>
  </si>
  <si>
    <t>31111M050120000 DIRECCION DE SEGURIDAD P</t>
  </si>
  <si>
    <t>31111M050130000 CONTRALORIA MUNICIPAL</t>
  </si>
  <si>
    <t>31111M050140000 DIRECCION DE RECURSOS HU</t>
  </si>
  <si>
    <t>31111M050150000 ACCESO A LA INFORMACION,</t>
  </si>
  <si>
    <t>31111M050160000 ARCHIVO MUNICIPAL</t>
  </si>
  <si>
    <t>31111M050170000 SALUD ECOLOGIA Y TURISMO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</si>
  <si>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</si>
  <si>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</si>
  <si>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</si>
  <si>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</si>
  <si>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</si>
  <si>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</si>
  <si>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</si>
  <si>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Municipio de Atarjea, Gto.
Estado Analítico del Ejercicio del Presupuesto de Egresos
Clasificación Administrativa
Del 1 de Enero al 31 de Diciembre de 2023</t>
  </si>
  <si>
    <t>Municipio de Atarjea, Gto.
Estado Analítico del Ejercicio del Presupuesto de Egresos
Clasificación Administrativa (Poderes)
Del 1 de Enero al 31 de Diciembre de 2023</t>
  </si>
  <si>
    <t>Municipio de Atarjea, Gto.
Estado Analítico del Ejercicio del Presupuesto de Egresos
Clasificación Administrativa (Sector Paraestatal)
Del 1 de Enero al 31 de Diciembre de 2023</t>
  </si>
  <si>
    <t>Municipio de Atarjea, Gto.
Estado Analítico del Ejercicio del Presupuesto de Egresos
Clasificación Funcional (Finalidad y Función)
Del 1 de Enero al 31 de Diciembre de 2023</t>
  </si>
  <si>
    <t>Maria Elena Ramos Loyola</t>
  </si>
  <si>
    <t>Presidenta Municipal</t>
  </si>
  <si>
    <t>C.P. Celina Lopez Martinez</t>
  </si>
  <si>
    <t>Tesorera Municipal</t>
  </si>
  <si>
    <t>C.P. Celina Lopez Martienz</t>
  </si>
  <si>
    <t xml:space="preserve">Maria Elena Ramos Loyola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</si>
</sst>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57">
    <xf numFmtId="0" fontId="0" fillId="0" borderId="0" xfId="0"/>
    <xf numFmtId="0" fontId="0" fillId="0" borderId="0" xfId="0" applyFont="1" applyProtection="1">
      <protection locked="0"/>
    </xf>
    <xf numFmtId="4" fontId="6" fillId="2" borderId="6" xfId="9" applyNumberFormat="1" applyFont="1" applyFill="1" applyBorder="1" applyAlignment="1">
      <alignment horizontal="center" vertical="center" wrapText="1"/>
    </xf>
    <xf numFmtId="0" fontId="6" fillId="2" borderId="6" xfId="9" applyNumberFormat="1" applyFont="1" applyFill="1" applyBorder="1" applyAlignment="1">
      <alignment horizontal="center" vertical="center" wrapText="1"/>
    </xf>
    <xf numFmtId="4" fontId="2" fillId="0" borderId="12" xfId="0" applyNumberFormat="1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6" fillId="0" borderId="1" xfId="0" applyFont="1" applyFill="1" applyBorder="1" applyAlignment="1">
      <alignment horizontal="left" vertical="center"/>
    </xf>
    <xf numFmtId="0" fontId="6" fillId="0" borderId="8" xfId="0" applyFont="1" applyFill="1" applyBorder="1" applyAlignment="1" applyProtection="1">
      <alignment horizontal="center"/>
      <protection locked="0"/>
    </xf>
    <xf numFmtId="4" fontId="6" fillId="0" borderId="12" xfId="0" applyNumberFormat="1" applyFont="1" applyFill="1" applyBorder="1" applyProtection="1">
      <protection locked="0"/>
    </xf>
    <xf numFmtId="4" fontId="6" fillId="0" borderId="6" xfId="0" applyNumberFormat="1" applyFont="1" applyFill="1" applyBorder="1" applyProtection="1">
      <protection locked="0"/>
    </xf>
    <xf numFmtId="0" fontId="2" fillId="0" borderId="0" xfId="0" applyFont="1" applyFill="1" applyBorder="1" applyAlignment="1">
      <alignment horizontal="left" wrapText="1" indent="1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4" fontId="6" fillId="2" borderId="10" xfId="9" applyNumberFormat="1" applyFont="1" applyFill="1" applyBorder="1" applyAlignment="1">
      <alignment horizontal="center" vertical="center" wrapText="1"/>
    </xf>
    <xf numFmtId="4" fontId="6" fillId="2" borderId="11" xfId="9" applyNumberFormat="1" applyFont="1" applyFill="1" applyBorder="1" applyAlignment="1">
      <alignment horizontal="center" vertical="center" wrapText="1"/>
    </xf>
    <xf numFmtId="0" fontId="6" fillId="2" borderId="2" xfId="9" applyFont="1" applyFill="1" applyBorder="1" applyAlignment="1">
      <alignment horizontal="center" vertical="center"/>
    </xf>
    <xf numFmtId="0" fontId="6" fillId="2" borderId="3" xfId="9" applyFont="1" applyFill="1" applyBorder="1" applyAlignment="1">
      <alignment horizontal="center" vertical="center"/>
    </xf>
    <xf numFmtId="0" fontId="6" fillId="2" borderId="5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Protection="1">
      <protection locked="0"/>
    </xf>
    <xf numFmtId="0" fontId="7" fillId="2" borderId="2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>
      <alignment horizontal="center" vertical="center"/>
    </xf>
    <xf numFmtId="0" fontId="7" fillId="2" borderId="6" xfId="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/>
    </xf>
    <xf numFmtId="4" fontId="7" fillId="0" borderId="10" xfId="0" applyNumberFormat="1" applyFont="1" applyFill="1" applyBorder="1" applyProtection="1">
      <protection locked="0"/>
    </xf>
    <xf numFmtId="0" fontId="1" fillId="0" borderId="0" xfId="0" applyFont="1" applyFill="1" applyBorder="1" applyAlignment="1" applyProtection="1">
      <alignment horizontal="left" indent="1"/>
    </xf>
    <xf numFmtId="4" fontId="1" fillId="0" borderId="12" xfId="0" applyNumberFormat="1" applyFont="1" applyFill="1" applyBorder="1" applyProtection="1">
      <protection locked="0"/>
    </xf>
    <xf numFmtId="0" fontId="9" fillId="0" borderId="1" xfId="0" applyFont="1" applyBorder="1" applyAlignment="1">
      <alignment horizontal="center" vertical="center" wrapText="1"/>
    </xf>
    <xf numFmtId="4" fontId="7" fillId="0" borderId="12" xfId="0" applyNumberFormat="1" applyFont="1" applyFill="1" applyBorder="1" applyProtection="1">
      <protection locked="0"/>
    </xf>
    <xf numFmtId="0" fontId="10" fillId="0" borderId="1" xfId="0" applyFont="1" applyFill="1" applyBorder="1" applyAlignment="1" applyProtection="1">
      <alignment horizontal="left"/>
    </xf>
    <xf numFmtId="0" fontId="1" fillId="0" borderId="0" xfId="0" applyFont="1" applyFill="1" applyBorder="1" applyAlignment="1" applyProtection="1">
      <alignment horizontal="left"/>
    </xf>
    <xf numFmtId="0" fontId="1" fillId="0" borderId="4" xfId="0" applyFont="1" applyFill="1" applyBorder="1" applyAlignment="1" applyProtection="1">
      <alignment horizontal="left" indent="1"/>
    </xf>
    <xf numFmtId="4" fontId="1" fillId="0" borderId="11" xfId="0" applyNumberFormat="1" applyFont="1" applyFill="1" applyBorder="1" applyProtection="1">
      <protection locked="0"/>
    </xf>
    <xf numFmtId="0" fontId="7" fillId="0" borderId="4" xfId="0" applyFont="1" applyFill="1" applyBorder="1" applyAlignment="1" applyProtection="1">
      <alignment horizontal="center"/>
      <protection locked="0"/>
    </xf>
    <xf numFmtId="4" fontId="7" fillId="0" borderId="11" xfId="0" applyNumberFormat="1" applyFont="1" applyFill="1" applyBorder="1" applyProtection="1">
      <protection locked="0"/>
    </xf>
    <xf numFmtId="0" fontId="8" fillId="0" borderId="0" xfId="0" applyFont="1" applyBorder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protection locked="0"/>
    </xf>
    <xf numFmtId="0" fontId="1" fillId="0" borderId="0" xfId="0" applyFont="1" applyBorder="1" applyProtection="1"/>
    <xf numFmtId="4" fontId="1" fillId="0" borderId="12" xfId="0" applyNumberFormat="1" applyFont="1" applyBorder="1" applyProtection="1">
      <protection locked="0"/>
    </xf>
    <xf numFmtId="0" fontId="1" fillId="0" borderId="5" xfId="0" applyFont="1" applyBorder="1" applyProtection="1"/>
    <xf numFmtId="4" fontId="1" fillId="0" borderId="11" xfId="0" applyNumberFormat="1" applyFont="1" applyBorder="1" applyProtection="1">
      <protection locked="0"/>
    </xf>
    <xf numFmtId="0" fontId="1" fillId="0" borderId="2" xfId="9" applyFont="1" applyFill="1" applyBorder="1" applyAlignment="1">
      <alignment horizontal="left" vertical="center" indent="1"/>
    </xf>
    <xf numFmtId="4" fontId="1" fillId="0" borderId="10" xfId="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left" indent="1"/>
      <protection locked="0"/>
    </xf>
    <xf numFmtId="0" fontId="7" fillId="0" borderId="8" xfId="0" applyFont="1" applyFill="1" applyBorder="1" applyAlignment="1" applyProtection="1">
      <alignment horizontal="center"/>
      <protection locked="0"/>
    </xf>
    <xf numFmtId="4" fontId="7" fillId="0" borderId="6" xfId="0" applyNumberFormat="1" applyFont="1" applyFill="1" applyBorder="1" applyProtection="1">
      <protection locked="0"/>
    </xf>
    <xf numFmtId="0" fontId="8" fillId="0" borderId="0" xfId="0" applyFont="1" applyBorder="1" applyAlignment="1" applyProtection="1">
      <alignment horizontal="left" indent="1"/>
      <protection locked="0"/>
    </xf>
    <xf numFmtId="0" fontId="8" fillId="0" borderId="0" xfId="0" applyFont="1" applyBorder="1" applyAlignment="1" applyProtection="1">
      <alignment horizontal="left" wrapText="1" indent="1"/>
      <protection locked="0"/>
    </xf>
    <xf numFmtId="0" fontId="0" fillId="0" borderId="0" xfId="0" applyFont="1" applyAlignment="1" applyProtection="1">
      <alignment horizont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837565</xdr:colOff>
      <xdr:row>0</xdr:row>
      <xdr:rowOff>753110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0</xdr:col>
      <xdr:colOff>828040</xdr:colOff>
      <xdr:row>0</xdr:row>
      <xdr:rowOff>743585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8575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808990</xdr:colOff>
      <xdr:row>0</xdr:row>
      <xdr:rowOff>715010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0</xdr:col>
      <xdr:colOff>828040</xdr:colOff>
      <xdr:row>0</xdr:row>
      <xdr:rowOff>715010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3"/>
  <sheetViews>
    <sheetView showGridLines="0" view="pageBreakPreview" zoomScaleNormal="100" zoomScaleSheetLayoutView="100" workbookViewId="0">
      <selection activeCell="C100" sqref="C100"/>
    </sheetView>
  </sheetViews>
  <sheetFormatPr baseColWidth="10" defaultColWidth="12" defaultRowHeight="12.75" x14ac:dyDescent="0.2"/>
  <cols>
    <col min="1" max="1" width="62.83203125" style="21" customWidth="1"/>
    <col min="2" max="2" width="18.33203125" style="21" customWidth="1"/>
    <col min="3" max="3" width="19.83203125" style="21" customWidth="1"/>
    <col min="4" max="7" width="18.33203125" style="21" customWidth="1"/>
    <col min="8" max="16384" width="12" style="21"/>
  </cols>
  <sheetData>
    <row r="1" spans="1:8" ht="63" customHeight="1" x14ac:dyDescent="0.2">
      <c r="A1" s="19" t="s">
        <v>129</v>
      </c>
      <c r="B1" s="19"/>
      <c r="C1" s="19"/>
      <c r="D1" s="19"/>
      <c r="E1" s="19"/>
      <c r="F1" s="19"/>
      <c r="G1" s="20"/>
    </row>
    <row r="2" spans="1:8" x14ac:dyDescent="0.2">
      <c r="A2" s="22" t="s">
        <v>51</v>
      </c>
      <c r="B2" s="23" t="s">
        <v>57</v>
      </c>
      <c r="C2" s="19"/>
      <c r="D2" s="19"/>
      <c r="E2" s="19"/>
      <c r="F2" s="20"/>
      <c r="G2" s="24" t="s">
        <v>56</v>
      </c>
    </row>
    <row r="3" spans="1:8" ht="24.95" customHeight="1" x14ac:dyDescent="0.2">
      <c r="A3" s="25"/>
      <c r="B3" s="26" t="s">
        <v>52</v>
      </c>
      <c r="C3" s="26" t="s">
        <v>117</v>
      </c>
      <c r="D3" s="26" t="s">
        <v>53</v>
      </c>
      <c r="E3" s="26" t="s">
        <v>54</v>
      </c>
      <c r="F3" s="26" t="s">
        <v>55</v>
      </c>
      <c r="G3" s="27"/>
    </row>
    <row r="4" spans="1:8" x14ac:dyDescent="0.2">
      <c r="A4" s="28"/>
      <c r="B4" s="29">
        <v>1</v>
      </c>
      <c r="C4" s="29">
        <v>2</v>
      </c>
      <c r="D4" s="29" t="s">
        <v>118</v>
      </c>
      <c r="E4" s="29">
        <v>4</v>
      </c>
      <c r="F4" s="29">
        <v>5</v>
      </c>
      <c r="G4" s="29" t="s">
        <v>119</v>
      </c>
    </row>
    <row r="5" spans="1:8" x14ac:dyDescent="0.2">
      <c r="A5" s="30" t="s">
        <v>58</v>
      </c>
      <c r="B5" s="31">
        <f>SUM(B6:B12)</f>
        <v>20502301.859999999</v>
      </c>
      <c r="C5" s="31">
        <f>SUM(C6:C12)</f>
        <v>-2150174.29</v>
      </c>
      <c r="D5" s="31">
        <f>B5+C5</f>
        <v>18352127.57</v>
      </c>
      <c r="E5" s="31">
        <f>SUM(E6:E12)</f>
        <v>18084812.529999997</v>
      </c>
      <c r="F5" s="31">
        <f>SUM(F6:F12)</f>
        <v>18084812.529999997</v>
      </c>
      <c r="G5" s="31">
        <f>D5-E5</f>
        <v>267315.04000000283</v>
      </c>
    </row>
    <row r="6" spans="1:8" x14ac:dyDescent="0.2">
      <c r="A6" s="32" t="s">
        <v>62</v>
      </c>
      <c r="B6" s="33">
        <v>15465608.4</v>
      </c>
      <c r="C6" s="33">
        <v>-1175726.81</v>
      </c>
      <c r="D6" s="33">
        <f t="shared" ref="D6:D69" si="0">B6+C6</f>
        <v>14289881.59</v>
      </c>
      <c r="E6" s="33">
        <v>14221694.75</v>
      </c>
      <c r="F6" s="33">
        <v>14221694.75</v>
      </c>
      <c r="G6" s="33">
        <f t="shared" ref="G6:G69" si="1">D6-E6</f>
        <v>68186.839999999851</v>
      </c>
      <c r="H6" s="34">
        <v>1100</v>
      </c>
    </row>
    <row r="7" spans="1:8" x14ac:dyDescent="0.2">
      <c r="A7" s="32" t="s">
        <v>63</v>
      </c>
      <c r="B7" s="33">
        <v>1544225.21</v>
      </c>
      <c r="C7" s="33">
        <v>128500.52</v>
      </c>
      <c r="D7" s="33">
        <f t="shared" si="0"/>
        <v>1672725.73</v>
      </c>
      <c r="E7" s="33">
        <v>1580764.38</v>
      </c>
      <c r="F7" s="33">
        <v>1580764.38</v>
      </c>
      <c r="G7" s="33">
        <f t="shared" si="1"/>
        <v>91961.350000000093</v>
      </c>
      <c r="H7" s="34">
        <v>1200</v>
      </c>
    </row>
    <row r="8" spans="1:8" x14ac:dyDescent="0.2">
      <c r="A8" s="32" t="s">
        <v>64</v>
      </c>
      <c r="B8" s="33">
        <v>2505182.4300000002</v>
      </c>
      <c r="C8" s="33">
        <v>-488633.94</v>
      </c>
      <c r="D8" s="33">
        <f t="shared" si="0"/>
        <v>2016548.4900000002</v>
      </c>
      <c r="E8" s="33">
        <v>1923641.99</v>
      </c>
      <c r="F8" s="33">
        <v>1923641.99</v>
      </c>
      <c r="G8" s="33">
        <f t="shared" si="1"/>
        <v>92906.500000000233</v>
      </c>
      <c r="H8" s="34">
        <v>1300</v>
      </c>
    </row>
    <row r="9" spans="1:8" x14ac:dyDescent="0.2">
      <c r="A9" s="32" t="s">
        <v>33</v>
      </c>
      <c r="B9" s="33">
        <v>0</v>
      </c>
      <c r="C9" s="33">
        <v>0</v>
      </c>
      <c r="D9" s="33">
        <f t="shared" si="0"/>
        <v>0</v>
      </c>
      <c r="E9" s="33">
        <v>0</v>
      </c>
      <c r="F9" s="33">
        <v>0</v>
      </c>
      <c r="G9" s="33">
        <f t="shared" si="1"/>
        <v>0</v>
      </c>
      <c r="H9" s="34">
        <v>1400</v>
      </c>
    </row>
    <row r="10" spans="1:8" x14ac:dyDescent="0.2">
      <c r="A10" s="32" t="s">
        <v>65</v>
      </c>
      <c r="B10" s="33">
        <v>987285.82</v>
      </c>
      <c r="C10" s="33">
        <v>-614314.06000000006</v>
      </c>
      <c r="D10" s="33">
        <f t="shared" si="0"/>
        <v>372971.75999999989</v>
      </c>
      <c r="E10" s="33">
        <v>358711.41</v>
      </c>
      <c r="F10" s="33">
        <v>358711.41</v>
      </c>
      <c r="G10" s="33">
        <f t="shared" si="1"/>
        <v>14260.349999999919</v>
      </c>
      <c r="H10" s="34">
        <v>1500</v>
      </c>
    </row>
    <row r="11" spans="1:8" x14ac:dyDescent="0.2">
      <c r="A11" s="32" t="s">
        <v>34</v>
      </c>
      <c r="B11" s="33">
        <v>0</v>
      </c>
      <c r="C11" s="33">
        <v>0</v>
      </c>
      <c r="D11" s="33">
        <f t="shared" si="0"/>
        <v>0</v>
      </c>
      <c r="E11" s="33">
        <v>0</v>
      </c>
      <c r="F11" s="33">
        <v>0</v>
      </c>
      <c r="G11" s="33">
        <f t="shared" si="1"/>
        <v>0</v>
      </c>
      <c r="H11" s="34">
        <v>1600</v>
      </c>
    </row>
    <row r="12" spans="1:8" x14ac:dyDescent="0.2">
      <c r="A12" s="32" t="s">
        <v>66</v>
      </c>
      <c r="B12" s="33">
        <v>0</v>
      </c>
      <c r="C12" s="33">
        <v>0</v>
      </c>
      <c r="D12" s="33">
        <f t="shared" si="0"/>
        <v>0</v>
      </c>
      <c r="E12" s="33">
        <v>0</v>
      </c>
      <c r="F12" s="33">
        <v>0</v>
      </c>
      <c r="G12" s="33">
        <f t="shared" si="1"/>
        <v>0</v>
      </c>
      <c r="H12" s="34">
        <v>1700</v>
      </c>
    </row>
    <row r="13" spans="1:8" x14ac:dyDescent="0.2">
      <c r="A13" s="30" t="s">
        <v>123</v>
      </c>
      <c r="B13" s="35">
        <f>SUM(B14:B22)</f>
        <v>8411628.8000000007</v>
      </c>
      <c r="C13" s="35">
        <f>SUM(C14:C22)</f>
        <v>24372617.82</v>
      </c>
      <c r="D13" s="35">
        <f t="shared" si="0"/>
        <v>32784246.620000001</v>
      </c>
      <c r="E13" s="35">
        <f>SUM(E14:E22)</f>
        <v>14297343.76</v>
      </c>
      <c r="F13" s="35">
        <f>SUM(F14:F22)</f>
        <v>14035131.889999999</v>
      </c>
      <c r="G13" s="35">
        <f t="shared" si="1"/>
        <v>18486902.859999999</v>
      </c>
      <c r="H13" s="36">
        <v>0</v>
      </c>
    </row>
    <row r="14" spans="1:8" x14ac:dyDescent="0.2">
      <c r="A14" s="32" t="s">
        <v>67</v>
      </c>
      <c r="B14" s="33">
        <v>256270.4</v>
      </c>
      <c r="C14" s="33">
        <v>248339.13</v>
      </c>
      <c r="D14" s="33">
        <f t="shared" si="0"/>
        <v>504609.53</v>
      </c>
      <c r="E14" s="33">
        <v>427007.2</v>
      </c>
      <c r="F14" s="33">
        <v>427007.2</v>
      </c>
      <c r="G14" s="33">
        <f t="shared" si="1"/>
        <v>77602.330000000016</v>
      </c>
      <c r="H14" s="34">
        <v>2100</v>
      </c>
    </row>
    <row r="15" spans="1:8" x14ac:dyDescent="0.2">
      <c r="A15" s="32" t="s">
        <v>68</v>
      </c>
      <c r="B15" s="33">
        <v>489442.84</v>
      </c>
      <c r="C15" s="33">
        <v>578588.39</v>
      </c>
      <c r="D15" s="33">
        <f t="shared" si="0"/>
        <v>1068031.23</v>
      </c>
      <c r="E15" s="33">
        <v>750473.23</v>
      </c>
      <c r="F15" s="33">
        <v>746113.23</v>
      </c>
      <c r="G15" s="33">
        <f t="shared" si="1"/>
        <v>317558</v>
      </c>
      <c r="H15" s="34">
        <v>2200</v>
      </c>
    </row>
    <row r="16" spans="1:8" x14ac:dyDescent="0.2">
      <c r="A16" s="32" t="s">
        <v>69</v>
      </c>
      <c r="B16" s="33">
        <v>0</v>
      </c>
      <c r="C16" s="33">
        <v>0</v>
      </c>
      <c r="D16" s="33">
        <f t="shared" si="0"/>
        <v>0</v>
      </c>
      <c r="E16" s="33">
        <v>0</v>
      </c>
      <c r="F16" s="33">
        <v>0</v>
      </c>
      <c r="G16" s="33">
        <f t="shared" si="1"/>
        <v>0</v>
      </c>
      <c r="H16" s="34">
        <v>2300</v>
      </c>
    </row>
    <row r="17" spans="1:8" x14ac:dyDescent="0.2">
      <c r="A17" s="32" t="s">
        <v>70</v>
      </c>
      <c r="B17" s="33">
        <v>208461.8</v>
      </c>
      <c r="C17" s="33">
        <v>142800</v>
      </c>
      <c r="D17" s="33">
        <f t="shared" si="0"/>
        <v>351261.8</v>
      </c>
      <c r="E17" s="33">
        <v>274329.82</v>
      </c>
      <c r="F17" s="33">
        <v>273214.40000000002</v>
      </c>
      <c r="G17" s="33">
        <f t="shared" si="1"/>
        <v>76931.979999999981</v>
      </c>
      <c r="H17" s="34">
        <v>2400</v>
      </c>
    </row>
    <row r="18" spans="1:8" x14ac:dyDescent="0.2">
      <c r="A18" s="32" t="s">
        <v>71</v>
      </c>
      <c r="B18" s="33">
        <v>5743.5</v>
      </c>
      <c r="C18" s="33">
        <v>11100</v>
      </c>
      <c r="D18" s="33">
        <f t="shared" si="0"/>
        <v>16843.5</v>
      </c>
      <c r="E18" s="33">
        <v>11028.2</v>
      </c>
      <c r="F18" s="33">
        <v>11028.2</v>
      </c>
      <c r="G18" s="33">
        <f t="shared" si="1"/>
        <v>5815.2999999999993</v>
      </c>
      <c r="H18" s="34">
        <v>2500</v>
      </c>
    </row>
    <row r="19" spans="1:8" x14ac:dyDescent="0.2">
      <c r="A19" s="32" t="s">
        <v>72</v>
      </c>
      <c r="B19" s="33">
        <v>4438816.4000000004</v>
      </c>
      <c r="C19" s="33">
        <v>10440140.15</v>
      </c>
      <c r="D19" s="33">
        <f t="shared" si="0"/>
        <v>14878956.550000001</v>
      </c>
      <c r="E19" s="33">
        <v>8793184.1400000006</v>
      </c>
      <c r="F19" s="33">
        <v>8536447.6899999995</v>
      </c>
      <c r="G19" s="33">
        <f t="shared" si="1"/>
        <v>6085772.4100000001</v>
      </c>
      <c r="H19" s="34">
        <v>2600</v>
      </c>
    </row>
    <row r="20" spans="1:8" x14ac:dyDescent="0.2">
      <c r="A20" s="32" t="s">
        <v>73</v>
      </c>
      <c r="B20" s="33">
        <v>162468.85999999999</v>
      </c>
      <c r="C20" s="33">
        <v>-30387.759999999998</v>
      </c>
      <c r="D20" s="33">
        <f t="shared" si="0"/>
        <v>132081.09999999998</v>
      </c>
      <c r="E20" s="33">
        <v>69130.66</v>
      </c>
      <c r="F20" s="33">
        <v>69130.66</v>
      </c>
      <c r="G20" s="33">
        <f t="shared" si="1"/>
        <v>62950.439999999973</v>
      </c>
      <c r="H20" s="34">
        <v>2700</v>
      </c>
    </row>
    <row r="21" spans="1:8" x14ac:dyDescent="0.2">
      <c r="A21" s="32" t="s">
        <v>74</v>
      </c>
      <c r="B21" s="33">
        <v>0</v>
      </c>
      <c r="C21" s="33">
        <v>0</v>
      </c>
      <c r="D21" s="33">
        <f t="shared" si="0"/>
        <v>0</v>
      </c>
      <c r="E21" s="33">
        <v>0</v>
      </c>
      <c r="F21" s="33">
        <v>0</v>
      </c>
      <c r="G21" s="33">
        <f t="shared" si="1"/>
        <v>0</v>
      </c>
      <c r="H21" s="34">
        <v>2800</v>
      </c>
    </row>
    <row r="22" spans="1:8" x14ac:dyDescent="0.2">
      <c r="A22" s="32" t="s">
        <v>75</v>
      </c>
      <c r="B22" s="33">
        <v>2850425</v>
      </c>
      <c r="C22" s="33">
        <v>12982037.91</v>
      </c>
      <c r="D22" s="33">
        <f t="shared" si="0"/>
        <v>15832462.91</v>
      </c>
      <c r="E22" s="33">
        <v>3972190.51</v>
      </c>
      <c r="F22" s="33">
        <v>3972190.51</v>
      </c>
      <c r="G22" s="33">
        <f t="shared" si="1"/>
        <v>11860272.4</v>
      </c>
      <c r="H22" s="34">
        <v>2900</v>
      </c>
    </row>
    <row r="23" spans="1:8" x14ac:dyDescent="0.2">
      <c r="A23" s="30" t="s">
        <v>59</v>
      </c>
      <c r="B23" s="35">
        <f>SUM(B24:B32)</f>
        <v>9240034.4800000004</v>
      </c>
      <c r="C23" s="35">
        <f>SUM(C24:C32)</f>
        <v>16214519.970000001</v>
      </c>
      <c r="D23" s="35">
        <f t="shared" si="0"/>
        <v>25454554.450000003</v>
      </c>
      <c r="E23" s="35">
        <f>SUM(E24:E32)</f>
        <v>12421157.359999999</v>
      </c>
      <c r="F23" s="35">
        <f>SUM(F24:F32)</f>
        <v>12120184.33</v>
      </c>
      <c r="G23" s="35">
        <f t="shared" si="1"/>
        <v>13033397.090000004</v>
      </c>
      <c r="H23" s="36">
        <v>0</v>
      </c>
    </row>
    <row r="24" spans="1:8" x14ac:dyDescent="0.2">
      <c r="A24" s="32" t="s">
        <v>76</v>
      </c>
      <c r="B24" s="33">
        <v>3032509.06</v>
      </c>
      <c r="C24" s="33">
        <v>236691.81</v>
      </c>
      <c r="D24" s="33">
        <f t="shared" si="0"/>
        <v>3269200.87</v>
      </c>
      <c r="E24" s="33">
        <v>3195449.26</v>
      </c>
      <c r="F24" s="33">
        <v>3125568.21</v>
      </c>
      <c r="G24" s="33">
        <f t="shared" si="1"/>
        <v>73751.610000000335</v>
      </c>
      <c r="H24" s="34">
        <v>3100</v>
      </c>
    </row>
    <row r="25" spans="1:8" x14ac:dyDescent="0.2">
      <c r="A25" s="32" t="s">
        <v>77</v>
      </c>
      <c r="B25" s="33">
        <v>309441.87</v>
      </c>
      <c r="C25" s="33">
        <v>204320.43</v>
      </c>
      <c r="D25" s="33">
        <f t="shared" si="0"/>
        <v>513762.3</v>
      </c>
      <c r="E25" s="33">
        <v>383922.87</v>
      </c>
      <c r="F25" s="33">
        <v>328650.8</v>
      </c>
      <c r="G25" s="33">
        <f t="shared" si="1"/>
        <v>129839.43</v>
      </c>
      <c r="H25" s="34">
        <v>3200</v>
      </c>
    </row>
    <row r="26" spans="1:8" x14ac:dyDescent="0.2">
      <c r="A26" s="32" t="s">
        <v>78</v>
      </c>
      <c r="B26" s="33">
        <v>586732.76</v>
      </c>
      <c r="C26" s="33">
        <v>268824.93</v>
      </c>
      <c r="D26" s="33">
        <f t="shared" si="0"/>
        <v>855557.69</v>
      </c>
      <c r="E26" s="33">
        <v>429695.1</v>
      </c>
      <c r="F26" s="33">
        <v>429695.1</v>
      </c>
      <c r="G26" s="33">
        <f t="shared" si="1"/>
        <v>425862.58999999997</v>
      </c>
      <c r="H26" s="34">
        <v>3300</v>
      </c>
    </row>
    <row r="27" spans="1:8" x14ac:dyDescent="0.2">
      <c r="A27" s="32" t="s">
        <v>79</v>
      </c>
      <c r="B27" s="33">
        <v>443643.92</v>
      </c>
      <c r="C27" s="33">
        <v>186481.14</v>
      </c>
      <c r="D27" s="33">
        <f t="shared" si="0"/>
        <v>630125.06000000006</v>
      </c>
      <c r="E27" s="33">
        <v>540298.67000000004</v>
      </c>
      <c r="F27" s="33">
        <v>540298.67000000004</v>
      </c>
      <c r="G27" s="33">
        <f t="shared" si="1"/>
        <v>89826.390000000014</v>
      </c>
      <c r="H27" s="34">
        <v>3400</v>
      </c>
    </row>
    <row r="28" spans="1:8" x14ac:dyDescent="0.2">
      <c r="A28" s="32" t="s">
        <v>80</v>
      </c>
      <c r="B28" s="33">
        <v>2247719.2200000002</v>
      </c>
      <c r="C28" s="33">
        <v>11952468.310000001</v>
      </c>
      <c r="D28" s="33">
        <f t="shared" si="0"/>
        <v>14200187.530000001</v>
      </c>
      <c r="E28" s="33">
        <v>2291679.7799999998</v>
      </c>
      <c r="F28" s="33">
        <v>2291679.7799999998</v>
      </c>
      <c r="G28" s="33">
        <f t="shared" si="1"/>
        <v>11908507.750000002</v>
      </c>
      <c r="H28" s="34">
        <v>3500</v>
      </c>
    </row>
    <row r="29" spans="1:8" x14ac:dyDescent="0.2">
      <c r="A29" s="32" t="s">
        <v>81</v>
      </c>
      <c r="B29" s="33">
        <v>136039.31</v>
      </c>
      <c r="C29" s="33">
        <v>151401</v>
      </c>
      <c r="D29" s="33">
        <f t="shared" si="0"/>
        <v>287440.31</v>
      </c>
      <c r="E29" s="33">
        <v>287439.93</v>
      </c>
      <c r="F29" s="33">
        <v>287439.93</v>
      </c>
      <c r="G29" s="33">
        <f t="shared" si="1"/>
        <v>0.38000000000465661</v>
      </c>
      <c r="H29" s="34">
        <v>3600</v>
      </c>
    </row>
    <row r="30" spans="1:8" x14ac:dyDescent="0.2">
      <c r="A30" s="32" t="s">
        <v>82</v>
      </c>
      <c r="B30" s="33">
        <v>699228.07</v>
      </c>
      <c r="C30" s="33">
        <v>538706.06999999995</v>
      </c>
      <c r="D30" s="33">
        <f t="shared" si="0"/>
        <v>1237934.1399999999</v>
      </c>
      <c r="E30" s="33">
        <v>995599.35</v>
      </c>
      <c r="F30" s="33">
        <v>905994.44</v>
      </c>
      <c r="G30" s="33">
        <f t="shared" si="1"/>
        <v>242334.78999999992</v>
      </c>
      <c r="H30" s="34">
        <v>3700</v>
      </c>
    </row>
    <row r="31" spans="1:8" x14ac:dyDescent="0.2">
      <c r="A31" s="32" t="s">
        <v>83</v>
      </c>
      <c r="B31" s="33">
        <v>1701694.06</v>
      </c>
      <c r="C31" s="33">
        <v>2200044.6</v>
      </c>
      <c r="D31" s="33">
        <f t="shared" si="0"/>
        <v>3901738.66</v>
      </c>
      <c r="E31" s="33">
        <v>3849815.4</v>
      </c>
      <c r="F31" s="33">
        <v>3763600.4</v>
      </c>
      <c r="G31" s="33">
        <f t="shared" si="1"/>
        <v>51923.260000000242</v>
      </c>
      <c r="H31" s="34">
        <v>3800</v>
      </c>
    </row>
    <row r="32" spans="1:8" x14ac:dyDescent="0.2">
      <c r="A32" s="32" t="s">
        <v>18</v>
      </c>
      <c r="B32" s="33">
        <v>83026.210000000006</v>
      </c>
      <c r="C32" s="33">
        <v>475581.68</v>
      </c>
      <c r="D32" s="33">
        <f t="shared" si="0"/>
        <v>558607.89</v>
      </c>
      <c r="E32" s="33">
        <v>447257</v>
      </c>
      <c r="F32" s="33">
        <v>447257</v>
      </c>
      <c r="G32" s="33">
        <f t="shared" si="1"/>
        <v>111350.89000000001</v>
      </c>
      <c r="H32" s="34">
        <v>3900</v>
      </c>
    </row>
    <row r="33" spans="1:8" x14ac:dyDescent="0.2">
      <c r="A33" s="30" t="s">
        <v>124</v>
      </c>
      <c r="B33" s="35">
        <f>SUM(B34:B42)</f>
        <v>8804856.129999999</v>
      </c>
      <c r="C33" s="35">
        <f>SUM(C34:C42)</f>
        <v>20087268.129999999</v>
      </c>
      <c r="D33" s="35">
        <f t="shared" si="0"/>
        <v>28892124.259999998</v>
      </c>
      <c r="E33" s="35">
        <f>SUM(E34:E42)</f>
        <v>25242777.899999999</v>
      </c>
      <c r="F33" s="35">
        <f>SUM(F34:F42)</f>
        <v>24718291.66</v>
      </c>
      <c r="G33" s="35">
        <f t="shared" si="1"/>
        <v>3649346.3599999994</v>
      </c>
      <c r="H33" s="36">
        <v>0</v>
      </c>
    </row>
    <row r="34" spans="1:8" x14ac:dyDescent="0.2">
      <c r="A34" s="32" t="s">
        <v>84</v>
      </c>
      <c r="B34" s="33">
        <v>0</v>
      </c>
      <c r="C34" s="33">
        <v>0</v>
      </c>
      <c r="D34" s="33">
        <f t="shared" si="0"/>
        <v>0</v>
      </c>
      <c r="E34" s="33">
        <v>0</v>
      </c>
      <c r="F34" s="33">
        <v>0</v>
      </c>
      <c r="G34" s="33">
        <f t="shared" si="1"/>
        <v>0</v>
      </c>
      <c r="H34" s="34">
        <v>4100</v>
      </c>
    </row>
    <row r="35" spans="1:8" x14ac:dyDescent="0.2">
      <c r="A35" s="32" t="s">
        <v>85</v>
      </c>
      <c r="B35" s="33">
        <v>4032000</v>
      </c>
      <c r="C35" s="33">
        <v>-122435.36</v>
      </c>
      <c r="D35" s="33">
        <f t="shared" si="0"/>
        <v>3909564.64</v>
      </c>
      <c r="E35" s="33">
        <v>3902216.77</v>
      </c>
      <c r="F35" s="33">
        <v>3902216.77</v>
      </c>
      <c r="G35" s="33">
        <f t="shared" si="1"/>
        <v>7347.8700000001118</v>
      </c>
      <c r="H35" s="34">
        <v>4200</v>
      </c>
    </row>
    <row r="36" spans="1:8" x14ac:dyDescent="0.2">
      <c r="A36" s="32" t="s">
        <v>86</v>
      </c>
      <c r="B36" s="33">
        <v>0</v>
      </c>
      <c r="C36" s="33">
        <v>0</v>
      </c>
      <c r="D36" s="33">
        <f t="shared" si="0"/>
        <v>0</v>
      </c>
      <c r="E36" s="33">
        <v>0</v>
      </c>
      <c r="F36" s="33">
        <v>0</v>
      </c>
      <c r="G36" s="33">
        <f t="shared" si="1"/>
        <v>0</v>
      </c>
      <c r="H36" s="34">
        <v>4300</v>
      </c>
    </row>
    <row r="37" spans="1:8" x14ac:dyDescent="0.2">
      <c r="A37" s="32" t="s">
        <v>87</v>
      </c>
      <c r="B37" s="33">
        <v>4772856.13</v>
      </c>
      <c r="C37" s="33">
        <v>20209703.489999998</v>
      </c>
      <c r="D37" s="33">
        <f t="shared" si="0"/>
        <v>24982559.619999997</v>
      </c>
      <c r="E37" s="33">
        <v>21340561.129999999</v>
      </c>
      <c r="F37" s="33">
        <v>20816074.890000001</v>
      </c>
      <c r="G37" s="33">
        <f t="shared" si="1"/>
        <v>3641998.4899999984</v>
      </c>
      <c r="H37" s="34">
        <v>4400</v>
      </c>
    </row>
    <row r="38" spans="1:8" x14ac:dyDescent="0.2">
      <c r="A38" s="32" t="s">
        <v>39</v>
      </c>
      <c r="B38" s="33">
        <v>0</v>
      </c>
      <c r="C38" s="33">
        <v>0</v>
      </c>
      <c r="D38" s="33">
        <f t="shared" si="0"/>
        <v>0</v>
      </c>
      <c r="E38" s="33">
        <v>0</v>
      </c>
      <c r="F38" s="33">
        <v>0</v>
      </c>
      <c r="G38" s="33">
        <f t="shared" si="1"/>
        <v>0</v>
      </c>
      <c r="H38" s="34">
        <v>4500</v>
      </c>
    </row>
    <row r="39" spans="1:8" x14ac:dyDescent="0.2">
      <c r="A39" s="32" t="s">
        <v>88</v>
      </c>
      <c r="B39" s="33">
        <v>0</v>
      </c>
      <c r="C39" s="33">
        <v>0</v>
      </c>
      <c r="D39" s="33">
        <f t="shared" si="0"/>
        <v>0</v>
      </c>
      <c r="E39" s="33">
        <v>0</v>
      </c>
      <c r="F39" s="33">
        <v>0</v>
      </c>
      <c r="G39" s="33">
        <f t="shared" si="1"/>
        <v>0</v>
      </c>
      <c r="H39" s="34">
        <v>4600</v>
      </c>
    </row>
    <row r="40" spans="1:8" x14ac:dyDescent="0.2">
      <c r="A40" s="32" t="s">
        <v>89</v>
      </c>
      <c r="B40" s="33">
        <v>0</v>
      </c>
      <c r="C40" s="33">
        <v>0</v>
      </c>
      <c r="D40" s="33">
        <f t="shared" si="0"/>
        <v>0</v>
      </c>
      <c r="E40" s="33">
        <v>0</v>
      </c>
      <c r="F40" s="33">
        <v>0</v>
      </c>
      <c r="G40" s="33">
        <f t="shared" si="1"/>
        <v>0</v>
      </c>
      <c r="H40" s="34">
        <v>4700</v>
      </c>
    </row>
    <row r="41" spans="1:8" x14ac:dyDescent="0.2">
      <c r="A41" s="32" t="s">
        <v>35</v>
      </c>
      <c r="B41" s="33">
        <v>0</v>
      </c>
      <c r="C41" s="33">
        <v>0</v>
      </c>
      <c r="D41" s="33">
        <f t="shared" si="0"/>
        <v>0</v>
      </c>
      <c r="E41" s="33">
        <v>0</v>
      </c>
      <c r="F41" s="33">
        <v>0</v>
      </c>
      <c r="G41" s="33">
        <f t="shared" si="1"/>
        <v>0</v>
      </c>
      <c r="H41" s="34">
        <v>4800</v>
      </c>
    </row>
    <row r="42" spans="1:8" x14ac:dyDescent="0.2">
      <c r="A42" s="32" t="s">
        <v>90</v>
      </c>
      <c r="B42" s="33">
        <v>0</v>
      </c>
      <c r="C42" s="33">
        <v>0</v>
      </c>
      <c r="D42" s="33">
        <f t="shared" si="0"/>
        <v>0</v>
      </c>
      <c r="E42" s="33">
        <v>0</v>
      </c>
      <c r="F42" s="33">
        <v>0</v>
      </c>
      <c r="G42" s="33">
        <f t="shared" si="1"/>
        <v>0</v>
      </c>
      <c r="H42" s="34">
        <v>4900</v>
      </c>
    </row>
    <row r="43" spans="1:8" x14ac:dyDescent="0.2">
      <c r="A43" s="30" t="s">
        <v>125</v>
      </c>
      <c r="B43" s="35">
        <f>SUM(B44:B52)</f>
        <v>7350</v>
      </c>
      <c r="C43" s="35">
        <f>SUM(C44:C52)</f>
        <v>2474517.23</v>
      </c>
      <c r="D43" s="35">
        <f t="shared" si="0"/>
        <v>2481867.23</v>
      </c>
      <c r="E43" s="35">
        <f>SUM(E44:E52)</f>
        <v>2471601.6</v>
      </c>
      <c r="F43" s="35">
        <f>SUM(F44:F52)</f>
        <v>2471601.6</v>
      </c>
      <c r="G43" s="35">
        <f t="shared" si="1"/>
        <v>10265.629999999888</v>
      </c>
      <c r="H43" s="36">
        <v>0</v>
      </c>
    </row>
    <row r="44" spans="1:8" x14ac:dyDescent="0.2">
      <c r="A44" s="37" t="s">
        <v>91</v>
      </c>
      <c r="B44" s="33">
        <v>0</v>
      </c>
      <c r="C44" s="33">
        <v>205968.53</v>
      </c>
      <c r="D44" s="33">
        <f t="shared" si="0"/>
        <v>205968.53</v>
      </c>
      <c r="E44" s="33">
        <v>203069.53</v>
      </c>
      <c r="F44" s="33">
        <v>203069.53</v>
      </c>
      <c r="G44" s="33">
        <f t="shared" si="1"/>
        <v>2899</v>
      </c>
      <c r="H44" s="34">
        <v>5100</v>
      </c>
    </row>
    <row r="45" spans="1:8" x14ac:dyDescent="0.2">
      <c r="A45" s="32" t="s">
        <v>92</v>
      </c>
      <c r="B45" s="33">
        <v>0</v>
      </c>
      <c r="C45" s="33">
        <v>61629.919999999998</v>
      </c>
      <c r="D45" s="33">
        <f t="shared" si="0"/>
        <v>61629.919999999998</v>
      </c>
      <c r="E45" s="33">
        <v>61629.919999999998</v>
      </c>
      <c r="F45" s="33">
        <v>61629.919999999998</v>
      </c>
      <c r="G45" s="33">
        <f t="shared" si="1"/>
        <v>0</v>
      </c>
      <c r="H45" s="34">
        <v>5200</v>
      </c>
    </row>
    <row r="46" spans="1:8" x14ac:dyDescent="0.2">
      <c r="A46" s="32" t="s">
        <v>93</v>
      </c>
      <c r="B46" s="33">
        <v>0</v>
      </c>
      <c r="C46" s="33">
        <v>0</v>
      </c>
      <c r="D46" s="33">
        <f t="shared" si="0"/>
        <v>0</v>
      </c>
      <c r="E46" s="33">
        <v>0</v>
      </c>
      <c r="F46" s="33">
        <v>0</v>
      </c>
      <c r="G46" s="33">
        <f t="shared" si="1"/>
        <v>0</v>
      </c>
      <c r="H46" s="34">
        <v>5300</v>
      </c>
    </row>
    <row r="47" spans="1:8" x14ac:dyDescent="0.2">
      <c r="A47" s="32" t="s">
        <v>94</v>
      </c>
      <c r="B47" s="33">
        <v>0</v>
      </c>
      <c r="C47" s="33">
        <v>2167000</v>
      </c>
      <c r="D47" s="33">
        <f t="shared" si="0"/>
        <v>2167000</v>
      </c>
      <c r="E47" s="33">
        <v>2167000</v>
      </c>
      <c r="F47" s="33">
        <v>2167000</v>
      </c>
      <c r="G47" s="33">
        <f t="shared" si="1"/>
        <v>0</v>
      </c>
      <c r="H47" s="34">
        <v>5400</v>
      </c>
    </row>
    <row r="48" spans="1:8" x14ac:dyDescent="0.2">
      <c r="A48" s="32" t="s">
        <v>95</v>
      </c>
      <c r="B48" s="33">
        <v>0</v>
      </c>
      <c r="C48" s="33">
        <v>0</v>
      </c>
      <c r="D48" s="33">
        <f t="shared" si="0"/>
        <v>0</v>
      </c>
      <c r="E48" s="33">
        <v>0</v>
      </c>
      <c r="F48" s="33">
        <v>0</v>
      </c>
      <c r="G48" s="33">
        <f t="shared" si="1"/>
        <v>0</v>
      </c>
      <c r="H48" s="34">
        <v>5500</v>
      </c>
    </row>
    <row r="49" spans="1:8" x14ac:dyDescent="0.2">
      <c r="A49" s="32" t="s">
        <v>96</v>
      </c>
      <c r="B49" s="33">
        <v>7350</v>
      </c>
      <c r="C49" s="33">
        <v>39918.78</v>
      </c>
      <c r="D49" s="33">
        <f t="shared" si="0"/>
        <v>47268.78</v>
      </c>
      <c r="E49" s="33">
        <v>39902.15</v>
      </c>
      <c r="F49" s="33">
        <v>39902.15</v>
      </c>
      <c r="G49" s="33">
        <f t="shared" si="1"/>
        <v>7366.6299999999974</v>
      </c>
      <c r="H49" s="34">
        <v>5600</v>
      </c>
    </row>
    <row r="50" spans="1:8" x14ac:dyDescent="0.2">
      <c r="A50" s="32" t="s">
        <v>97</v>
      </c>
      <c r="B50" s="33">
        <v>0</v>
      </c>
      <c r="C50" s="33">
        <v>0</v>
      </c>
      <c r="D50" s="33">
        <f t="shared" si="0"/>
        <v>0</v>
      </c>
      <c r="E50" s="33">
        <v>0</v>
      </c>
      <c r="F50" s="33">
        <v>0</v>
      </c>
      <c r="G50" s="33">
        <f t="shared" si="1"/>
        <v>0</v>
      </c>
      <c r="H50" s="34">
        <v>5700</v>
      </c>
    </row>
    <row r="51" spans="1:8" x14ac:dyDescent="0.2">
      <c r="A51" s="32" t="s">
        <v>98</v>
      </c>
      <c r="B51" s="33">
        <v>0</v>
      </c>
      <c r="C51" s="33">
        <v>0</v>
      </c>
      <c r="D51" s="33">
        <f t="shared" si="0"/>
        <v>0</v>
      </c>
      <c r="E51" s="33">
        <v>0</v>
      </c>
      <c r="F51" s="33">
        <v>0</v>
      </c>
      <c r="G51" s="33">
        <f t="shared" si="1"/>
        <v>0</v>
      </c>
      <c r="H51" s="34">
        <v>5800</v>
      </c>
    </row>
    <row r="52" spans="1:8" x14ac:dyDescent="0.2">
      <c r="A52" s="32" t="s">
        <v>99</v>
      </c>
      <c r="B52" s="33">
        <v>0</v>
      </c>
      <c r="C52" s="33">
        <v>0</v>
      </c>
      <c r="D52" s="33">
        <f t="shared" si="0"/>
        <v>0</v>
      </c>
      <c r="E52" s="33">
        <v>0</v>
      </c>
      <c r="F52" s="33">
        <v>0</v>
      </c>
      <c r="G52" s="33">
        <f t="shared" si="1"/>
        <v>0</v>
      </c>
      <c r="H52" s="34">
        <v>5900</v>
      </c>
    </row>
    <row r="53" spans="1:8" x14ac:dyDescent="0.2">
      <c r="A53" s="30" t="s">
        <v>60</v>
      </c>
      <c r="B53" s="35">
        <f>SUM(B54:B56)</f>
        <v>43943595.969999999</v>
      </c>
      <c r="C53" s="35">
        <f>SUM(C54:C56)</f>
        <v>27545202.77</v>
      </c>
      <c r="D53" s="35">
        <f t="shared" si="0"/>
        <v>71488798.739999995</v>
      </c>
      <c r="E53" s="35">
        <f>SUM(E54:E56)</f>
        <v>37605193.490000002</v>
      </c>
      <c r="F53" s="35">
        <f>SUM(F54:F56)</f>
        <v>35117171.539999999</v>
      </c>
      <c r="G53" s="35">
        <f t="shared" si="1"/>
        <v>33883605.249999993</v>
      </c>
      <c r="H53" s="36">
        <v>0</v>
      </c>
    </row>
    <row r="54" spans="1:8" x14ac:dyDescent="0.2">
      <c r="A54" s="32" t="s">
        <v>100</v>
      </c>
      <c r="B54" s="33">
        <v>43859595.969999999</v>
      </c>
      <c r="C54" s="33">
        <v>26459982.300000001</v>
      </c>
      <c r="D54" s="33">
        <f t="shared" si="0"/>
        <v>70319578.269999996</v>
      </c>
      <c r="E54" s="33">
        <v>36441007.840000004</v>
      </c>
      <c r="F54" s="33">
        <v>33952985.890000001</v>
      </c>
      <c r="G54" s="33">
        <f t="shared" si="1"/>
        <v>33878570.429999992</v>
      </c>
      <c r="H54" s="34">
        <v>6100</v>
      </c>
    </row>
    <row r="55" spans="1:8" x14ac:dyDescent="0.2">
      <c r="A55" s="32" t="s">
        <v>101</v>
      </c>
      <c r="B55" s="33">
        <v>0</v>
      </c>
      <c r="C55" s="33">
        <v>1143220.47</v>
      </c>
      <c r="D55" s="33">
        <f t="shared" si="0"/>
        <v>1143220.47</v>
      </c>
      <c r="E55" s="33">
        <v>1138665.6499999999</v>
      </c>
      <c r="F55" s="33">
        <v>1138665.6499999999</v>
      </c>
      <c r="G55" s="33">
        <f t="shared" si="1"/>
        <v>4554.8200000000652</v>
      </c>
      <c r="H55" s="34">
        <v>6200</v>
      </c>
    </row>
    <row r="56" spans="1:8" x14ac:dyDescent="0.2">
      <c r="A56" s="32" t="s">
        <v>102</v>
      </c>
      <c r="B56" s="33">
        <v>84000</v>
      </c>
      <c r="C56" s="33">
        <v>-58000</v>
      </c>
      <c r="D56" s="33">
        <f t="shared" si="0"/>
        <v>26000</v>
      </c>
      <c r="E56" s="33">
        <v>25520</v>
      </c>
      <c r="F56" s="33">
        <v>25520</v>
      </c>
      <c r="G56" s="33">
        <f t="shared" si="1"/>
        <v>480</v>
      </c>
      <c r="H56" s="34">
        <v>6300</v>
      </c>
    </row>
    <row r="57" spans="1:8" x14ac:dyDescent="0.2">
      <c r="A57" s="30" t="s">
        <v>126</v>
      </c>
      <c r="B57" s="35">
        <f>SUM(B58:B64)</f>
        <v>0</v>
      </c>
      <c r="C57" s="35">
        <f>SUM(C58:C64)</f>
        <v>0</v>
      </c>
      <c r="D57" s="35">
        <f t="shared" si="0"/>
        <v>0</v>
      </c>
      <c r="E57" s="35">
        <f>SUM(E58:E64)</f>
        <v>0</v>
      </c>
      <c r="F57" s="35">
        <f>SUM(F58:F64)</f>
        <v>0</v>
      </c>
      <c r="G57" s="35">
        <f t="shared" si="1"/>
        <v>0</v>
      </c>
      <c r="H57" s="36">
        <v>0</v>
      </c>
    </row>
    <row r="58" spans="1:8" x14ac:dyDescent="0.2">
      <c r="A58" s="32" t="s">
        <v>103</v>
      </c>
      <c r="B58" s="33">
        <v>0</v>
      </c>
      <c r="C58" s="33">
        <v>0</v>
      </c>
      <c r="D58" s="33">
        <f t="shared" si="0"/>
        <v>0</v>
      </c>
      <c r="E58" s="33">
        <v>0</v>
      </c>
      <c r="F58" s="33">
        <v>0</v>
      </c>
      <c r="G58" s="33">
        <f t="shared" si="1"/>
        <v>0</v>
      </c>
      <c r="H58" s="34">
        <v>7100</v>
      </c>
    </row>
    <row r="59" spans="1:8" x14ac:dyDescent="0.2">
      <c r="A59" s="32" t="s">
        <v>104</v>
      </c>
      <c r="B59" s="33">
        <v>0</v>
      </c>
      <c r="C59" s="33">
        <v>0</v>
      </c>
      <c r="D59" s="33">
        <f t="shared" si="0"/>
        <v>0</v>
      </c>
      <c r="E59" s="33">
        <v>0</v>
      </c>
      <c r="F59" s="33">
        <v>0</v>
      </c>
      <c r="G59" s="33">
        <f t="shared" si="1"/>
        <v>0</v>
      </c>
      <c r="H59" s="34">
        <v>7200</v>
      </c>
    </row>
    <row r="60" spans="1:8" x14ac:dyDescent="0.2">
      <c r="A60" s="32" t="s">
        <v>105</v>
      </c>
      <c r="B60" s="33">
        <v>0</v>
      </c>
      <c r="C60" s="33">
        <v>0</v>
      </c>
      <c r="D60" s="33">
        <f t="shared" si="0"/>
        <v>0</v>
      </c>
      <c r="E60" s="33">
        <v>0</v>
      </c>
      <c r="F60" s="33">
        <v>0</v>
      </c>
      <c r="G60" s="33">
        <f t="shared" si="1"/>
        <v>0</v>
      </c>
      <c r="H60" s="34">
        <v>7300</v>
      </c>
    </row>
    <row r="61" spans="1:8" x14ac:dyDescent="0.2">
      <c r="A61" s="32" t="s">
        <v>106</v>
      </c>
      <c r="B61" s="33">
        <v>0</v>
      </c>
      <c r="C61" s="33">
        <v>0</v>
      </c>
      <c r="D61" s="33">
        <f t="shared" si="0"/>
        <v>0</v>
      </c>
      <c r="E61" s="33">
        <v>0</v>
      </c>
      <c r="F61" s="33">
        <v>0</v>
      </c>
      <c r="G61" s="33">
        <f t="shared" si="1"/>
        <v>0</v>
      </c>
      <c r="H61" s="34">
        <v>7400</v>
      </c>
    </row>
    <row r="62" spans="1:8" x14ac:dyDescent="0.2">
      <c r="A62" s="32" t="s">
        <v>107</v>
      </c>
      <c r="B62" s="33">
        <v>0</v>
      </c>
      <c r="C62" s="33">
        <v>0</v>
      </c>
      <c r="D62" s="33">
        <f t="shared" si="0"/>
        <v>0</v>
      </c>
      <c r="E62" s="33">
        <v>0</v>
      </c>
      <c r="F62" s="33">
        <v>0</v>
      </c>
      <c r="G62" s="33">
        <f t="shared" si="1"/>
        <v>0</v>
      </c>
      <c r="H62" s="34">
        <v>7500</v>
      </c>
    </row>
    <row r="63" spans="1:8" x14ac:dyDescent="0.2">
      <c r="A63" s="32" t="s">
        <v>108</v>
      </c>
      <c r="B63" s="33">
        <v>0</v>
      </c>
      <c r="C63" s="33">
        <v>0</v>
      </c>
      <c r="D63" s="33">
        <f t="shared" si="0"/>
        <v>0</v>
      </c>
      <c r="E63" s="33">
        <v>0</v>
      </c>
      <c r="F63" s="33">
        <v>0</v>
      </c>
      <c r="G63" s="33">
        <f t="shared" si="1"/>
        <v>0</v>
      </c>
      <c r="H63" s="34">
        <v>7600</v>
      </c>
    </row>
    <row r="64" spans="1:8" x14ac:dyDescent="0.2">
      <c r="A64" s="32" t="s">
        <v>109</v>
      </c>
      <c r="B64" s="33">
        <v>0</v>
      </c>
      <c r="C64" s="33">
        <v>0</v>
      </c>
      <c r="D64" s="33">
        <f t="shared" si="0"/>
        <v>0</v>
      </c>
      <c r="E64" s="33">
        <v>0</v>
      </c>
      <c r="F64" s="33">
        <v>0</v>
      </c>
      <c r="G64" s="33">
        <f t="shared" si="1"/>
        <v>0</v>
      </c>
      <c r="H64" s="34">
        <v>7900</v>
      </c>
    </row>
    <row r="65" spans="1:8" x14ac:dyDescent="0.2">
      <c r="A65" s="30" t="s">
        <v>127</v>
      </c>
      <c r="B65" s="35">
        <f>SUM(B66:B68)</f>
        <v>0</v>
      </c>
      <c r="C65" s="35">
        <f>SUM(C66:C68)</f>
        <v>0</v>
      </c>
      <c r="D65" s="35">
        <f t="shared" si="0"/>
        <v>0</v>
      </c>
      <c r="E65" s="35">
        <f>SUM(E66:E68)</f>
        <v>0</v>
      </c>
      <c r="F65" s="35">
        <f>SUM(F66:F68)</f>
        <v>0</v>
      </c>
      <c r="G65" s="35">
        <f t="shared" si="1"/>
        <v>0</v>
      </c>
      <c r="H65" s="36">
        <v>0</v>
      </c>
    </row>
    <row r="66" spans="1:8" x14ac:dyDescent="0.2">
      <c r="A66" s="32" t="s">
        <v>36</v>
      </c>
      <c r="B66" s="33">
        <v>0</v>
      </c>
      <c r="C66" s="33">
        <v>0</v>
      </c>
      <c r="D66" s="33">
        <f t="shared" si="0"/>
        <v>0</v>
      </c>
      <c r="E66" s="33">
        <v>0</v>
      </c>
      <c r="F66" s="33">
        <v>0</v>
      </c>
      <c r="G66" s="33">
        <f t="shared" si="1"/>
        <v>0</v>
      </c>
      <c r="H66" s="34">
        <v>8100</v>
      </c>
    </row>
    <row r="67" spans="1:8" x14ac:dyDescent="0.2">
      <c r="A67" s="32" t="s">
        <v>37</v>
      </c>
      <c r="B67" s="33">
        <v>0</v>
      </c>
      <c r="C67" s="33">
        <v>0</v>
      </c>
      <c r="D67" s="33">
        <f t="shared" si="0"/>
        <v>0</v>
      </c>
      <c r="E67" s="33">
        <v>0</v>
      </c>
      <c r="F67" s="33">
        <v>0</v>
      </c>
      <c r="G67" s="33">
        <f t="shared" si="1"/>
        <v>0</v>
      </c>
      <c r="H67" s="34">
        <v>8300</v>
      </c>
    </row>
    <row r="68" spans="1:8" x14ac:dyDescent="0.2">
      <c r="A68" s="32" t="s">
        <v>38</v>
      </c>
      <c r="B68" s="33">
        <v>0</v>
      </c>
      <c r="C68" s="33">
        <v>0</v>
      </c>
      <c r="D68" s="33">
        <f t="shared" si="0"/>
        <v>0</v>
      </c>
      <c r="E68" s="33">
        <v>0</v>
      </c>
      <c r="F68" s="33">
        <v>0</v>
      </c>
      <c r="G68" s="33">
        <f t="shared" si="1"/>
        <v>0</v>
      </c>
      <c r="H68" s="34">
        <v>8500</v>
      </c>
    </row>
    <row r="69" spans="1:8" x14ac:dyDescent="0.2">
      <c r="A69" s="30" t="s">
        <v>61</v>
      </c>
      <c r="B69" s="35">
        <f>SUM(B70:B76)</f>
        <v>0</v>
      </c>
      <c r="C69" s="35">
        <f>SUM(C70:C76)</f>
        <v>0</v>
      </c>
      <c r="D69" s="35">
        <f t="shared" si="0"/>
        <v>0</v>
      </c>
      <c r="E69" s="35">
        <f>SUM(E70:E76)</f>
        <v>0</v>
      </c>
      <c r="F69" s="35">
        <f>SUM(F70:F76)</f>
        <v>0</v>
      </c>
      <c r="G69" s="35">
        <f t="shared" si="1"/>
        <v>0</v>
      </c>
      <c r="H69" s="36">
        <v>0</v>
      </c>
    </row>
    <row r="70" spans="1:8" x14ac:dyDescent="0.2">
      <c r="A70" s="32" t="s">
        <v>110</v>
      </c>
      <c r="B70" s="33">
        <v>0</v>
      </c>
      <c r="C70" s="33">
        <v>0</v>
      </c>
      <c r="D70" s="33">
        <f t="shared" ref="D70:D76" si="2">B70+C70</f>
        <v>0</v>
      </c>
      <c r="E70" s="33">
        <v>0</v>
      </c>
      <c r="F70" s="33">
        <v>0</v>
      </c>
      <c r="G70" s="33">
        <f t="shared" ref="G70:G76" si="3">D70-E70</f>
        <v>0</v>
      </c>
      <c r="H70" s="34">
        <v>9100</v>
      </c>
    </row>
    <row r="71" spans="1:8" x14ac:dyDescent="0.2">
      <c r="A71" s="32" t="s">
        <v>111</v>
      </c>
      <c r="B71" s="33">
        <v>0</v>
      </c>
      <c r="C71" s="33">
        <v>0</v>
      </c>
      <c r="D71" s="33">
        <f t="shared" si="2"/>
        <v>0</v>
      </c>
      <c r="E71" s="33">
        <v>0</v>
      </c>
      <c r="F71" s="33">
        <v>0</v>
      </c>
      <c r="G71" s="33">
        <f t="shared" si="3"/>
        <v>0</v>
      </c>
      <c r="H71" s="34">
        <v>9200</v>
      </c>
    </row>
    <row r="72" spans="1:8" x14ac:dyDescent="0.2">
      <c r="A72" s="32" t="s">
        <v>112</v>
      </c>
      <c r="B72" s="33">
        <v>0</v>
      </c>
      <c r="C72" s="33">
        <v>0</v>
      </c>
      <c r="D72" s="33">
        <f t="shared" si="2"/>
        <v>0</v>
      </c>
      <c r="E72" s="33">
        <v>0</v>
      </c>
      <c r="F72" s="33">
        <v>0</v>
      </c>
      <c r="G72" s="33">
        <f t="shared" si="3"/>
        <v>0</v>
      </c>
      <c r="H72" s="34">
        <v>9300</v>
      </c>
    </row>
    <row r="73" spans="1:8" x14ac:dyDescent="0.2">
      <c r="A73" s="32" t="s">
        <v>113</v>
      </c>
      <c r="B73" s="33">
        <v>0</v>
      </c>
      <c r="C73" s="33">
        <v>0</v>
      </c>
      <c r="D73" s="33">
        <f t="shared" si="2"/>
        <v>0</v>
      </c>
      <c r="E73" s="33">
        <v>0</v>
      </c>
      <c r="F73" s="33">
        <v>0</v>
      </c>
      <c r="G73" s="33">
        <f t="shared" si="3"/>
        <v>0</v>
      </c>
      <c r="H73" s="34">
        <v>9400</v>
      </c>
    </row>
    <row r="74" spans="1:8" x14ac:dyDescent="0.2">
      <c r="A74" s="32" t="s">
        <v>114</v>
      </c>
      <c r="B74" s="33">
        <v>0</v>
      </c>
      <c r="C74" s="33">
        <v>0</v>
      </c>
      <c r="D74" s="33">
        <f t="shared" si="2"/>
        <v>0</v>
      </c>
      <c r="E74" s="33">
        <v>0</v>
      </c>
      <c r="F74" s="33">
        <v>0</v>
      </c>
      <c r="G74" s="33">
        <f t="shared" si="3"/>
        <v>0</v>
      </c>
      <c r="H74" s="34">
        <v>9500</v>
      </c>
    </row>
    <row r="75" spans="1:8" x14ac:dyDescent="0.2">
      <c r="A75" s="32" t="s">
        <v>115</v>
      </c>
      <c r="B75" s="33">
        <v>0</v>
      </c>
      <c r="C75" s="33">
        <v>0</v>
      </c>
      <c r="D75" s="33">
        <f t="shared" si="2"/>
        <v>0</v>
      </c>
      <c r="E75" s="33">
        <v>0</v>
      </c>
      <c r="F75" s="33">
        <v>0</v>
      </c>
      <c r="G75" s="33">
        <f t="shared" si="3"/>
        <v>0</v>
      </c>
      <c r="H75" s="34">
        <v>9600</v>
      </c>
    </row>
    <row r="76" spans="1:8" x14ac:dyDescent="0.2">
      <c r="A76" s="38" t="s">
        <v>116</v>
      </c>
      <c r="B76" s="39">
        <v>0</v>
      </c>
      <c r="C76" s="39">
        <v>0</v>
      </c>
      <c r="D76" s="39">
        <f t="shared" si="2"/>
        <v>0</v>
      </c>
      <c r="E76" s="39">
        <v>0</v>
      </c>
      <c r="F76" s="39">
        <v>0</v>
      </c>
      <c r="G76" s="39">
        <f t="shared" si="3"/>
        <v>0</v>
      </c>
      <c r="H76" s="34">
        <v>9900</v>
      </c>
    </row>
    <row r="77" spans="1:8" x14ac:dyDescent="0.2">
      <c r="A77" s="40" t="s">
        <v>50</v>
      </c>
      <c r="B77" s="41">
        <f t="shared" ref="B77:G77" si="4">SUM(B5+B13+B23+B33+B43+B53+B57+B65+B69)</f>
        <v>90909767.239999995</v>
      </c>
      <c r="C77" s="41">
        <f t="shared" si="4"/>
        <v>88543951.629999995</v>
      </c>
      <c r="D77" s="41">
        <f t="shared" si="4"/>
        <v>179453718.87</v>
      </c>
      <c r="E77" s="41">
        <f t="shared" si="4"/>
        <v>110122886.63999999</v>
      </c>
      <c r="F77" s="41">
        <f t="shared" si="4"/>
        <v>106547193.54999998</v>
      </c>
      <c r="G77" s="41">
        <f t="shared" si="4"/>
        <v>69330832.230000004</v>
      </c>
      <c r="H77" s="42"/>
    </row>
    <row r="78" spans="1:8" x14ac:dyDescent="0.2">
      <c r="H78" s="42"/>
    </row>
    <row r="79" spans="1:8" x14ac:dyDescent="0.2">
      <c r="A79" s="21" t="s">
        <v>120</v>
      </c>
      <c r="H79" s="42"/>
    </row>
    <row r="80" spans="1:8" x14ac:dyDescent="0.2">
      <c r="H80" s="42"/>
    </row>
    <row r="92" spans="1:8" x14ac:dyDescent="0.2">
      <c r="A92" s="43" t="s">
        <v>159</v>
      </c>
      <c r="B92" s="43"/>
      <c r="D92" s="43" t="s">
        <v>161</v>
      </c>
      <c r="E92" s="43"/>
      <c r="F92" s="43"/>
      <c r="G92" s="43"/>
      <c r="H92" s="44"/>
    </row>
    <row r="93" spans="1:8" x14ac:dyDescent="0.2">
      <c r="A93" s="43" t="s">
        <v>160</v>
      </c>
      <c r="B93" s="43"/>
      <c r="D93" s="43" t="s">
        <v>162</v>
      </c>
      <c r="E93" s="43"/>
      <c r="F93" s="43"/>
      <c r="G93" s="43"/>
      <c r="H93" s="44"/>
    </row>
  </sheetData>
  <sheetProtection formatCells="0" formatColumns="0" formatRows="0" autoFilter="0"/>
  <mergeCells count="8">
    <mergeCell ref="A93:B93"/>
    <mergeCell ref="D92:G92"/>
    <mergeCell ref="D93:G93"/>
    <mergeCell ref="A1:G1"/>
    <mergeCell ref="B2:F2"/>
    <mergeCell ref="G2:G3"/>
    <mergeCell ref="A2:A4"/>
    <mergeCell ref="A92:B92"/>
  </mergeCells>
  <printOptions horizontalCentered="1"/>
  <pageMargins left="0.70866141732283472" right="0.70866141732283472" top="0.74803149606299213" bottom="0.74803149606299213" header="0.31496062992125984" footer="0.31496062992125984"/>
  <pageSetup scale="5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showGridLines="0" view="pageBreakPreview" zoomScale="145" zoomScaleNormal="100" zoomScaleSheetLayoutView="145" workbookViewId="0">
      <selection activeCell="I10" sqref="I10"/>
    </sheetView>
  </sheetViews>
  <sheetFormatPr baseColWidth="10" defaultColWidth="12" defaultRowHeight="12.75" x14ac:dyDescent="0.2"/>
  <cols>
    <col min="1" max="1" width="47.6640625" style="21" customWidth="1"/>
    <col min="2" max="7" width="18.33203125" style="21" customWidth="1"/>
    <col min="8" max="16384" width="12" style="21"/>
  </cols>
  <sheetData>
    <row r="1" spans="1:7" ht="61.5" customHeight="1" x14ac:dyDescent="0.2">
      <c r="A1" s="23" t="s">
        <v>130</v>
      </c>
      <c r="B1" s="19"/>
      <c r="C1" s="19"/>
      <c r="D1" s="19"/>
      <c r="E1" s="19"/>
      <c r="F1" s="19"/>
      <c r="G1" s="20"/>
    </row>
    <row r="2" spans="1:7" x14ac:dyDescent="0.2">
      <c r="A2" s="22"/>
      <c r="B2" s="23" t="s">
        <v>57</v>
      </c>
      <c r="C2" s="19"/>
      <c r="D2" s="19"/>
      <c r="E2" s="19"/>
      <c r="F2" s="20"/>
      <c r="G2" s="24" t="s">
        <v>56</v>
      </c>
    </row>
    <row r="3" spans="1:7" ht="24.95" customHeight="1" x14ac:dyDescent="0.2">
      <c r="A3" s="25"/>
      <c r="B3" s="26" t="s">
        <v>52</v>
      </c>
      <c r="C3" s="26" t="s">
        <v>117</v>
      </c>
      <c r="D3" s="26" t="s">
        <v>53</v>
      </c>
      <c r="E3" s="26" t="s">
        <v>54</v>
      </c>
      <c r="F3" s="26" t="s">
        <v>55</v>
      </c>
      <c r="G3" s="27"/>
    </row>
    <row r="4" spans="1:7" x14ac:dyDescent="0.2">
      <c r="A4" s="28"/>
      <c r="B4" s="29">
        <v>1</v>
      </c>
      <c r="C4" s="29">
        <v>2</v>
      </c>
      <c r="D4" s="29" t="s">
        <v>118</v>
      </c>
      <c r="E4" s="29">
        <v>4</v>
      </c>
      <c r="F4" s="29">
        <v>5</v>
      </c>
      <c r="G4" s="29" t="s">
        <v>119</v>
      </c>
    </row>
    <row r="5" spans="1:7" x14ac:dyDescent="0.2">
      <c r="A5" s="45" t="s">
        <v>0</v>
      </c>
      <c r="B5" s="46">
        <v>46958821.270000003</v>
      </c>
      <c r="C5" s="46">
        <v>58524231.630000003</v>
      </c>
      <c r="D5" s="46">
        <f>B5+C5</f>
        <v>105483052.90000001</v>
      </c>
      <c r="E5" s="46">
        <v>70046091.549999997</v>
      </c>
      <c r="F5" s="46">
        <v>68958420.409999996</v>
      </c>
      <c r="G5" s="46">
        <f>D5-E5</f>
        <v>35436961.350000009</v>
      </c>
    </row>
    <row r="6" spans="1:7" x14ac:dyDescent="0.2">
      <c r="A6" s="45" t="s">
        <v>1</v>
      </c>
      <c r="B6" s="46">
        <v>43950945.969999999</v>
      </c>
      <c r="C6" s="46">
        <v>30019720</v>
      </c>
      <c r="D6" s="46">
        <f>B6+C6</f>
        <v>73970665.969999999</v>
      </c>
      <c r="E6" s="46">
        <v>40076795.090000004</v>
      </c>
      <c r="F6" s="46">
        <v>37588773.140000001</v>
      </c>
      <c r="G6" s="46">
        <f>D6-E6</f>
        <v>33893870.879999995</v>
      </c>
    </row>
    <row r="7" spans="1:7" x14ac:dyDescent="0.2">
      <c r="A7" s="45" t="s">
        <v>2</v>
      </c>
      <c r="B7" s="46">
        <v>0</v>
      </c>
      <c r="C7" s="46">
        <v>0</v>
      </c>
      <c r="D7" s="46">
        <f>B7+C7</f>
        <v>0</v>
      </c>
      <c r="E7" s="46">
        <v>0</v>
      </c>
      <c r="F7" s="46">
        <v>0</v>
      </c>
      <c r="G7" s="46">
        <f>D7-E7</f>
        <v>0</v>
      </c>
    </row>
    <row r="8" spans="1:7" x14ac:dyDescent="0.2">
      <c r="A8" s="45" t="s">
        <v>39</v>
      </c>
      <c r="B8" s="46">
        <v>0</v>
      </c>
      <c r="C8" s="46">
        <v>0</v>
      </c>
      <c r="D8" s="46">
        <f>B8+C8</f>
        <v>0</v>
      </c>
      <c r="E8" s="46">
        <v>0</v>
      </c>
      <c r="F8" s="46">
        <v>0</v>
      </c>
      <c r="G8" s="46">
        <f>D8-E8</f>
        <v>0</v>
      </c>
    </row>
    <row r="9" spans="1:7" x14ac:dyDescent="0.2">
      <c r="A9" s="47" t="s">
        <v>36</v>
      </c>
      <c r="B9" s="48">
        <v>0</v>
      </c>
      <c r="C9" s="48">
        <v>0</v>
      </c>
      <c r="D9" s="48">
        <f>B9+C9</f>
        <v>0</v>
      </c>
      <c r="E9" s="48">
        <v>0</v>
      </c>
      <c r="F9" s="48">
        <v>0</v>
      </c>
      <c r="G9" s="48">
        <f>D9-E9</f>
        <v>0</v>
      </c>
    </row>
    <row r="10" spans="1:7" x14ac:dyDescent="0.2">
      <c r="A10" s="40" t="s">
        <v>50</v>
      </c>
      <c r="B10" s="41">
        <f t="shared" ref="B10:G10" si="0">SUM(B5+B6+B7+B8+B9)</f>
        <v>90909767.24000001</v>
      </c>
      <c r="C10" s="41">
        <f t="shared" si="0"/>
        <v>88543951.629999995</v>
      </c>
      <c r="D10" s="41">
        <f t="shared" si="0"/>
        <v>179453718.87</v>
      </c>
      <c r="E10" s="41">
        <f t="shared" si="0"/>
        <v>110122886.64</v>
      </c>
      <c r="F10" s="41">
        <f t="shared" si="0"/>
        <v>106547193.55</v>
      </c>
      <c r="G10" s="41">
        <f t="shared" si="0"/>
        <v>69330832.230000004</v>
      </c>
    </row>
    <row r="22" spans="1:7" x14ac:dyDescent="0.2">
      <c r="A22" s="43" t="s">
        <v>159</v>
      </c>
      <c r="B22" s="43"/>
      <c r="C22" s="43"/>
      <c r="D22" s="43" t="s">
        <v>163</v>
      </c>
      <c r="E22" s="43"/>
      <c r="F22" s="43"/>
      <c r="G22" s="43"/>
    </row>
    <row r="23" spans="1:7" x14ac:dyDescent="0.2">
      <c r="A23" s="43" t="s">
        <v>160</v>
      </c>
      <c r="B23" s="43"/>
      <c r="C23" s="43"/>
      <c r="D23" s="43" t="s">
        <v>162</v>
      </c>
      <c r="E23" s="43"/>
      <c r="F23" s="43"/>
      <c r="G23" s="43"/>
    </row>
  </sheetData>
  <sheetProtection formatCells="0" formatColumns="0" formatRows="0" autoFilter="0"/>
  <mergeCells count="8">
    <mergeCell ref="A23:C23"/>
    <mergeCell ref="D22:G22"/>
    <mergeCell ref="D23:G23"/>
    <mergeCell ref="B2:F2"/>
    <mergeCell ref="G2:G3"/>
    <mergeCell ref="A2:A4"/>
    <mergeCell ref="A1:G1"/>
    <mergeCell ref="A22:C22"/>
  </mergeCells>
  <printOptions horizontalCentered="1"/>
  <pageMargins left="0.70866141732283472" right="0.70866141732283472" top="0.74803149606299213" bottom="0.74803149606299213" header="0.31496062992125984" footer="0.31496062992125984"/>
  <pageSetup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3"/>
  <sheetViews>
    <sheetView showGridLines="0" view="pageBreakPreview" topLeftCell="A46" zoomScale="115" zoomScaleNormal="100" zoomScaleSheetLayoutView="115" workbookViewId="0">
      <selection activeCell="C74" sqref="C74"/>
    </sheetView>
  </sheetViews>
  <sheetFormatPr baseColWidth="10" defaultColWidth="12" defaultRowHeight="12.75" x14ac:dyDescent="0.2"/>
  <cols>
    <col min="1" max="1" width="80.5" style="21" customWidth="1"/>
    <col min="2" max="7" width="18.33203125" style="21" customWidth="1"/>
    <col min="8" max="16384" width="12" style="21"/>
  </cols>
  <sheetData>
    <row r="1" spans="1:7" ht="63" customHeight="1" x14ac:dyDescent="0.2">
      <c r="A1" s="23" t="s">
        <v>155</v>
      </c>
      <c r="B1" s="19"/>
      <c r="C1" s="19"/>
      <c r="D1" s="19"/>
      <c r="E1" s="19"/>
      <c r="F1" s="19"/>
      <c r="G1" s="20"/>
    </row>
    <row r="2" spans="1:7" x14ac:dyDescent="0.2">
      <c r="A2" s="22" t="s">
        <v>51</v>
      </c>
      <c r="B2" s="23" t="s">
        <v>57</v>
      </c>
      <c r="C2" s="19"/>
      <c r="D2" s="19"/>
      <c r="E2" s="19"/>
      <c r="F2" s="20"/>
      <c r="G2" s="24" t="s">
        <v>56</v>
      </c>
    </row>
    <row r="3" spans="1:7" ht="24.95" customHeight="1" x14ac:dyDescent="0.2">
      <c r="A3" s="25"/>
      <c r="B3" s="26" t="s">
        <v>52</v>
      </c>
      <c r="C3" s="26" t="s">
        <v>117</v>
      </c>
      <c r="D3" s="26" t="s">
        <v>53</v>
      </c>
      <c r="E3" s="26" t="s">
        <v>54</v>
      </c>
      <c r="F3" s="26" t="s">
        <v>55</v>
      </c>
      <c r="G3" s="27"/>
    </row>
    <row r="4" spans="1:7" x14ac:dyDescent="0.2">
      <c r="A4" s="28"/>
      <c r="B4" s="29">
        <v>1</v>
      </c>
      <c r="C4" s="29">
        <v>2</v>
      </c>
      <c r="D4" s="29" t="s">
        <v>118</v>
      </c>
      <c r="E4" s="29">
        <v>4</v>
      </c>
      <c r="F4" s="29">
        <v>5</v>
      </c>
      <c r="G4" s="29" t="s">
        <v>119</v>
      </c>
    </row>
    <row r="5" spans="1:7" x14ac:dyDescent="0.2">
      <c r="A5" s="49"/>
      <c r="B5" s="50"/>
      <c r="C5" s="50"/>
      <c r="D5" s="50"/>
      <c r="E5" s="50"/>
      <c r="F5" s="50"/>
      <c r="G5" s="50"/>
    </row>
    <row r="6" spans="1:7" x14ac:dyDescent="0.2">
      <c r="A6" s="51" t="s">
        <v>131</v>
      </c>
      <c r="B6" s="33">
        <v>2977861.68</v>
      </c>
      <c r="C6" s="33">
        <v>12205.74</v>
      </c>
      <c r="D6" s="33">
        <f>B6+C6</f>
        <v>2990067.4200000004</v>
      </c>
      <c r="E6" s="33">
        <v>2966600.78</v>
      </c>
      <c r="F6" s="33">
        <v>2966600.78</v>
      </c>
      <c r="G6" s="33">
        <f>D6-E6</f>
        <v>23466.640000000596</v>
      </c>
    </row>
    <row r="7" spans="1:7" x14ac:dyDescent="0.2">
      <c r="A7" s="51" t="s">
        <v>132</v>
      </c>
      <c r="B7" s="33">
        <v>10879107.619999999</v>
      </c>
      <c r="C7" s="33">
        <v>17520345.09</v>
      </c>
      <c r="D7" s="33">
        <f t="shared" ref="D7:D12" si="0">B7+C7</f>
        <v>28399452.710000001</v>
      </c>
      <c r="E7" s="33">
        <v>25123986.010000002</v>
      </c>
      <c r="F7" s="33">
        <v>24417301.969999999</v>
      </c>
      <c r="G7" s="33">
        <f t="shared" ref="G7:G12" si="1">D7-E7</f>
        <v>3275466.6999999993</v>
      </c>
    </row>
    <row r="8" spans="1:7" x14ac:dyDescent="0.2">
      <c r="A8" s="51" t="s">
        <v>133</v>
      </c>
      <c r="B8" s="33">
        <v>1334370.9099999999</v>
      </c>
      <c r="C8" s="33">
        <v>-262633.17</v>
      </c>
      <c r="D8" s="33">
        <f t="shared" si="0"/>
        <v>1071737.74</v>
      </c>
      <c r="E8" s="33">
        <v>981126.26</v>
      </c>
      <c r="F8" s="33">
        <v>972575.92</v>
      </c>
      <c r="G8" s="33">
        <f t="shared" si="1"/>
        <v>90611.479999999981</v>
      </c>
    </row>
    <row r="9" spans="1:7" x14ac:dyDescent="0.2">
      <c r="A9" s="51" t="s">
        <v>134</v>
      </c>
      <c r="B9" s="33">
        <v>1829348.24</v>
      </c>
      <c r="C9" s="33">
        <v>582301.4</v>
      </c>
      <c r="D9" s="33">
        <f t="shared" si="0"/>
        <v>2411649.64</v>
      </c>
      <c r="E9" s="33">
        <v>2145232.14</v>
      </c>
      <c r="F9" s="33">
        <v>2144392.14</v>
      </c>
      <c r="G9" s="33">
        <f t="shared" si="1"/>
        <v>266417.5</v>
      </c>
    </row>
    <row r="10" spans="1:7" x14ac:dyDescent="0.2">
      <c r="A10" s="51" t="s">
        <v>135</v>
      </c>
      <c r="B10" s="33">
        <v>15961449.949999999</v>
      </c>
      <c r="C10" s="33">
        <v>38726033.579999998</v>
      </c>
      <c r="D10" s="33">
        <f t="shared" si="0"/>
        <v>54687483.530000001</v>
      </c>
      <c r="E10" s="33">
        <v>24831031.890000001</v>
      </c>
      <c r="F10" s="33">
        <v>24468773.34</v>
      </c>
      <c r="G10" s="33">
        <f t="shared" si="1"/>
        <v>29856451.640000001</v>
      </c>
    </row>
    <row r="11" spans="1:7" x14ac:dyDescent="0.2">
      <c r="A11" s="51" t="s">
        <v>136</v>
      </c>
      <c r="B11" s="33">
        <v>1473673.06</v>
      </c>
      <c r="C11" s="33">
        <v>1150094.6000000001</v>
      </c>
      <c r="D11" s="33">
        <f t="shared" si="0"/>
        <v>2623767.66</v>
      </c>
      <c r="E11" s="33">
        <v>2498395.79</v>
      </c>
      <c r="F11" s="33">
        <v>2498395.79</v>
      </c>
      <c r="G11" s="33">
        <f t="shared" si="1"/>
        <v>125371.87000000011</v>
      </c>
    </row>
    <row r="12" spans="1:7" x14ac:dyDescent="0.2">
      <c r="A12" s="51" t="s">
        <v>137</v>
      </c>
      <c r="B12" s="33">
        <v>2589330.42</v>
      </c>
      <c r="C12" s="33">
        <v>3474622.02</v>
      </c>
      <c r="D12" s="33">
        <f t="shared" si="0"/>
        <v>6063952.4399999995</v>
      </c>
      <c r="E12" s="33">
        <v>5916776.6500000004</v>
      </c>
      <c r="F12" s="33">
        <v>5916776.6500000004</v>
      </c>
      <c r="G12" s="33">
        <f t="shared" si="1"/>
        <v>147175.78999999911</v>
      </c>
    </row>
    <row r="13" spans="1:7" x14ac:dyDescent="0.2">
      <c r="A13" s="51" t="s">
        <v>138</v>
      </c>
      <c r="B13" s="33">
        <v>631153.25</v>
      </c>
      <c r="C13" s="33">
        <v>187392.45</v>
      </c>
      <c r="D13" s="33">
        <f t="shared" ref="D13" si="2">B13+C13</f>
        <v>818545.7</v>
      </c>
      <c r="E13" s="33">
        <v>698299.41</v>
      </c>
      <c r="F13" s="33">
        <v>693721.2</v>
      </c>
      <c r="G13" s="33">
        <f t="shared" ref="G13" si="3">D13-E13</f>
        <v>120246.28999999992</v>
      </c>
    </row>
    <row r="14" spans="1:7" x14ac:dyDescent="0.2">
      <c r="A14" s="51" t="s">
        <v>139</v>
      </c>
      <c r="B14" s="33">
        <v>1075611.1000000001</v>
      </c>
      <c r="C14" s="33">
        <v>-177161.63</v>
      </c>
      <c r="D14" s="33">
        <f t="shared" ref="D14" si="4">B14+C14</f>
        <v>898449.47000000009</v>
      </c>
      <c r="E14" s="33">
        <v>494491.54</v>
      </c>
      <c r="F14" s="33">
        <v>493371.54</v>
      </c>
      <c r="G14" s="33">
        <f t="shared" ref="G14" si="5">D14-E14</f>
        <v>403957.93000000011</v>
      </c>
    </row>
    <row r="15" spans="1:7" x14ac:dyDescent="0.2">
      <c r="A15" s="51" t="s">
        <v>140</v>
      </c>
      <c r="B15" s="33">
        <v>1214486.82</v>
      </c>
      <c r="C15" s="33">
        <v>-266266.13</v>
      </c>
      <c r="D15" s="33">
        <f t="shared" ref="D15" si="6">B15+C15</f>
        <v>948220.69000000006</v>
      </c>
      <c r="E15" s="33">
        <v>725249.97</v>
      </c>
      <c r="F15" s="33">
        <v>724849.97</v>
      </c>
      <c r="G15" s="33">
        <f t="shared" ref="G15" si="7">D15-E15</f>
        <v>222970.72000000009</v>
      </c>
    </row>
    <row r="16" spans="1:7" x14ac:dyDescent="0.2">
      <c r="A16" s="51" t="s">
        <v>141</v>
      </c>
      <c r="B16" s="33">
        <v>46752350.420000002</v>
      </c>
      <c r="C16" s="33">
        <v>-46752350.420000002</v>
      </c>
      <c r="D16" s="33">
        <f t="shared" ref="D16" si="8">B16+C16</f>
        <v>0</v>
      </c>
      <c r="E16" s="33">
        <v>0</v>
      </c>
      <c r="F16" s="33">
        <v>0</v>
      </c>
      <c r="G16" s="33">
        <f t="shared" ref="G16" si="9">D16-E16</f>
        <v>0</v>
      </c>
    </row>
    <row r="17" spans="1:7" x14ac:dyDescent="0.2">
      <c r="A17" s="51" t="s">
        <v>142</v>
      </c>
      <c r="B17" s="33">
        <v>2165391.41</v>
      </c>
      <c r="C17" s="33">
        <v>-2165391.41</v>
      </c>
      <c r="D17" s="33">
        <f t="shared" ref="D17" si="10">B17+C17</f>
        <v>0</v>
      </c>
      <c r="E17" s="33">
        <v>0</v>
      </c>
      <c r="F17" s="33">
        <v>0</v>
      </c>
      <c r="G17" s="33">
        <f t="shared" ref="G17" si="11">D17-E17</f>
        <v>0</v>
      </c>
    </row>
    <row r="18" spans="1:7" x14ac:dyDescent="0.2">
      <c r="A18" s="51" t="s">
        <v>143</v>
      </c>
      <c r="B18" s="33">
        <v>467815.65</v>
      </c>
      <c r="C18" s="33">
        <v>-467815.65</v>
      </c>
      <c r="D18" s="33">
        <f t="shared" ref="D18" si="12">B18+C18</f>
        <v>0</v>
      </c>
      <c r="E18" s="33">
        <v>0</v>
      </c>
      <c r="F18" s="33">
        <v>0</v>
      </c>
      <c r="G18" s="33">
        <f t="shared" ref="G18" si="13">D18-E18</f>
        <v>0</v>
      </c>
    </row>
    <row r="19" spans="1:7" x14ac:dyDescent="0.2">
      <c r="A19" s="51" t="s">
        <v>144</v>
      </c>
      <c r="B19" s="33">
        <v>421508.57</v>
      </c>
      <c r="C19" s="33">
        <v>-421508.57</v>
      </c>
      <c r="D19" s="33">
        <f t="shared" ref="D19" si="14">B19+C19</f>
        <v>0</v>
      </c>
      <c r="E19" s="33">
        <v>0</v>
      </c>
      <c r="F19" s="33">
        <v>0</v>
      </c>
      <c r="G19" s="33">
        <f t="shared" ref="G19" si="15">D19-E19</f>
        <v>0</v>
      </c>
    </row>
    <row r="20" spans="1:7" x14ac:dyDescent="0.2">
      <c r="A20" s="51" t="s">
        <v>145</v>
      </c>
      <c r="B20" s="33">
        <v>526166.1</v>
      </c>
      <c r="C20" s="33">
        <v>-526166.1</v>
      </c>
      <c r="D20" s="33">
        <f t="shared" ref="D20" si="16">B20+C20</f>
        <v>0</v>
      </c>
      <c r="E20" s="33">
        <v>0</v>
      </c>
      <c r="F20" s="33">
        <v>0</v>
      </c>
      <c r="G20" s="33">
        <f t="shared" ref="G20" si="17">D20-E20</f>
        <v>0</v>
      </c>
    </row>
    <row r="21" spans="1:7" x14ac:dyDescent="0.2">
      <c r="A21" s="51" t="s">
        <v>146</v>
      </c>
      <c r="B21" s="33">
        <v>297174.49</v>
      </c>
      <c r="C21" s="33">
        <v>-297174.49</v>
      </c>
      <c r="D21" s="33">
        <f t="shared" ref="D21" si="18">B21+C21</f>
        <v>0</v>
      </c>
      <c r="E21" s="33">
        <v>0</v>
      </c>
      <c r="F21" s="33">
        <v>0</v>
      </c>
      <c r="G21" s="33">
        <f t="shared" ref="G21" si="19">D21-E21</f>
        <v>0</v>
      </c>
    </row>
    <row r="22" spans="1:7" x14ac:dyDescent="0.2">
      <c r="A22" s="51" t="s">
        <v>147</v>
      </c>
      <c r="B22" s="33">
        <v>312967.55</v>
      </c>
      <c r="C22" s="33">
        <v>-312967.55</v>
      </c>
      <c r="D22" s="33">
        <f t="shared" ref="D22" si="20">B22+C22</f>
        <v>0</v>
      </c>
      <c r="E22" s="33">
        <v>0</v>
      </c>
      <c r="F22" s="33">
        <v>0</v>
      </c>
      <c r="G22" s="33">
        <f t="shared" ref="G22" si="21">D22-E22</f>
        <v>0</v>
      </c>
    </row>
    <row r="23" spans="1:7" x14ac:dyDescent="0.2">
      <c r="A23" s="51" t="s">
        <v>148</v>
      </c>
      <c r="B23" s="33">
        <v>0</v>
      </c>
      <c r="C23" s="33">
        <v>73875850.790000007</v>
      </c>
      <c r="D23" s="33">
        <f t="shared" ref="D23" si="22">B23+C23</f>
        <v>73875850.790000007</v>
      </c>
      <c r="E23" s="33">
        <v>39815713.619999997</v>
      </c>
      <c r="F23" s="33">
        <v>37327691.670000002</v>
      </c>
      <c r="G23" s="33">
        <f t="shared" ref="G23" si="23">D23-E23</f>
        <v>34060137.170000009</v>
      </c>
    </row>
    <row r="24" spans="1:7" x14ac:dyDescent="0.2">
      <c r="A24" s="51" t="s">
        <v>149</v>
      </c>
      <c r="B24" s="33">
        <v>0</v>
      </c>
      <c r="C24" s="33">
        <v>2203486.2000000002</v>
      </c>
      <c r="D24" s="33">
        <f t="shared" ref="D24" si="24">B24+C24</f>
        <v>2203486.2000000002</v>
      </c>
      <c r="E24" s="33">
        <v>1883353.55</v>
      </c>
      <c r="F24" s="33">
        <v>1880113.55</v>
      </c>
      <c r="G24" s="33">
        <f t="shared" ref="G24" si="25">D24-E24</f>
        <v>320132.65000000014</v>
      </c>
    </row>
    <row r="25" spans="1:7" x14ac:dyDescent="0.2">
      <c r="A25" s="51" t="s">
        <v>150</v>
      </c>
      <c r="B25" s="33">
        <v>0</v>
      </c>
      <c r="C25" s="33">
        <v>480112.91</v>
      </c>
      <c r="D25" s="33">
        <f t="shared" ref="D25" si="26">B25+C25</f>
        <v>480112.91</v>
      </c>
      <c r="E25" s="33">
        <v>443723.55</v>
      </c>
      <c r="F25" s="33">
        <v>443723.55</v>
      </c>
      <c r="G25" s="33">
        <f t="shared" ref="G25" si="27">D25-E25</f>
        <v>36389.359999999986</v>
      </c>
    </row>
    <row r="26" spans="1:7" x14ac:dyDescent="0.2">
      <c r="A26" s="51" t="s">
        <v>151</v>
      </c>
      <c r="B26" s="33">
        <v>0</v>
      </c>
      <c r="C26" s="33">
        <v>362726.15</v>
      </c>
      <c r="D26" s="33">
        <f t="shared" ref="D26" si="28">B26+C26</f>
        <v>362726.15</v>
      </c>
      <c r="E26" s="33">
        <v>332471.44</v>
      </c>
      <c r="F26" s="33">
        <v>332471.44</v>
      </c>
      <c r="G26" s="33">
        <f t="shared" ref="G26" si="29">D26-E26</f>
        <v>30254.710000000021</v>
      </c>
    </row>
    <row r="27" spans="1:7" x14ac:dyDescent="0.2">
      <c r="A27" s="51" t="s">
        <v>152</v>
      </c>
      <c r="B27" s="33">
        <v>0</v>
      </c>
      <c r="C27" s="33">
        <v>450712.19</v>
      </c>
      <c r="D27" s="33">
        <f t="shared" ref="D27" si="30">B27+C27</f>
        <v>450712.19</v>
      </c>
      <c r="E27" s="33">
        <v>398233.59999999998</v>
      </c>
      <c r="F27" s="33">
        <v>398233.59999999998</v>
      </c>
      <c r="G27" s="33">
        <f t="shared" ref="G27" si="31">D27-E27</f>
        <v>52478.590000000026</v>
      </c>
    </row>
    <row r="28" spans="1:7" x14ac:dyDescent="0.2">
      <c r="A28" s="51" t="s">
        <v>153</v>
      </c>
      <c r="B28" s="33">
        <v>0</v>
      </c>
      <c r="C28" s="33">
        <v>210207.9</v>
      </c>
      <c r="D28" s="33">
        <f t="shared" ref="D28" si="32">B28+C28</f>
        <v>210207.9</v>
      </c>
      <c r="E28" s="33">
        <v>163047.19</v>
      </c>
      <c r="F28" s="33">
        <v>163047.19</v>
      </c>
      <c r="G28" s="33">
        <f t="shared" ref="G28" si="33">D28-E28</f>
        <v>47160.709999999992</v>
      </c>
    </row>
    <row r="29" spans="1:7" x14ac:dyDescent="0.2">
      <c r="A29" s="51" t="s">
        <v>154</v>
      </c>
      <c r="B29" s="33">
        <v>0</v>
      </c>
      <c r="C29" s="33">
        <v>957295.73</v>
      </c>
      <c r="D29" s="33">
        <f t="shared" ref="D29" si="34">B29+C29</f>
        <v>957295.73</v>
      </c>
      <c r="E29" s="33">
        <v>705153.25</v>
      </c>
      <c r="F29" s="33">
        <v>705153.25</v>
      </c>
      <c r="G29" s="33">
        <f t="shared" ref="G29" si="35">D29-E29</f>
        <v>252142.47999999998</v>
      </c>
    </row>
    <row r="30" spans="1:7" x14ac:dyDescent="0.2">
      <c r="A30" s="51"/>
      <c r="B30" s="33"/>
      <c r="C30" s="33"/>
      <c r="D30" s="33"/>
      <c r="E30" s="33"/>
      <c r="F30" s="33"/>
      <c r="G30" s="33"/>
    </row>
    <row r="31" spans="1:7" x14ac:dyDescent="0.2">
      <c r="A31" s="52" t="s">
        <v>50</v>
      </c>
      <c r="B31" s="53">
        <f t="shared" ref="B31:G31" si="36">SUM(B6:B30)</f>
        <v>90909767.23999998</v>
      </c>
      <c r="C31" s="53">
        <f t="shared" si="36"/>
        <v>88543951.63000001</v>
      </c>
      <c r="D31" s="53">
        <f t="shared" si="36"/>
        <v>179453718.86999997</v>
      </c>
      <c r="E31" s="53">
        <f t="shared" si="36"/>
        <v>110122886.63999999</v>
      </c>
      <c r="F31" s="53">
        <f t="shared" si="36"/>
        <v>106547193.54999998</v>
      </c>
      <c r="G31" s="53">
        <f t="shared" si="36"/>
        <v>69330832.230000004</v>
      </c>
    </row>
    <row r="34" spans="1:7" ht="45" customHeight="1" x14ac:dyDescent="0.2">
      <c r="A34" s="23" t="s">
        <v>156</v>
      </c>
      <c r="B34" s="19"/>
      <c r="C34" s="19"/>
      <c r="D34" s="19"/>
      <c r="E34" s="19"/>
      <c r="F34" s="19"/>
      <c r="G34" s="20"/>
    </row>
    <row r="35" spans="1:7" x14ac:dyDescent="0.2">
      <c r="A35" s="22" t="s">
        <v>51</v>
      </c>
      <c r="B35" s="23" t="s">
        <v>57</v>
      </c>
      <c r="C35" s="19"/>
      <c r="D35" s="19"/>
      <c r="E35" s="19"/>
      <c r="F35" s="20"/>
      <c r="G35" s="24" t="s">
        <v>56</v>
      </c>
    </row>
    <row r="36" spans="1:7" ht="25.5" x14ac:dyDescent="0.2">
      <c r="A36" s="25"/>
      <c r="B36" s="26" t="s">
        <v>52</v>
      </c>
      <c r="C36" s="26" t="s">
        <v>117</v>
      </c>
      <c r="D36" s="26" t="s">
        <v>53</v>
      </c>
      <c r="E36" s="26" t="s">
        <v>54</v>
      </c>
      <c r="F36" s="26" t="s">
        <v>55</v>
      </c>
      <c r="G36" s="27"/>
    </row>
    <row r="37" spans="1:7" x14ac:dyDescent="0.2">
      <c r="A37" s="28"/>
      <c r="B37" s="29">
        <v>1</v>
      </c>
      <c r="C37" s="29">
        <v>2</v>
      </c>
      <c r="D37" s="29" t="s">
        <v>118</v>
      </c>
      <c r="E37" s="29">
        <v>4</v>
      </c>
      <c r="F37" s="29">
        <v>5</v>
      </c>
      <c r="G37" s="29" t="s">
        <v>119</v>
      </c>
    </row>
    <row r="38" spans="1:7" x14ac:dyDescent="0.2">
      <c r="A38" s="54" t="s">
        <v>8</v>
      </c>
      <c r="B38" s="33">
        <v>0</v>
      </c>
      <c r="C38" s="33">
        <v>0</v>
      </c>
      <c r="D38" s="33">
        <f>B38+C38</f>
        <v>0</v>
      </c>
      <c r="E38" s="33">
        <v>0</v>
      </c>
      <c r="F38" s="33">
        <v>0</v>
      </c>
      <c r="G38" s="33">
        <f>D38-E38</f>
        <v>0</v>
      </c>
    </row>
    <row r="39" spans="1:7" x14ac:dyDescent="0.2">
      <c r="A39" s="54" t="s">
        <v>9</v>
      </c>
      <c r="B39" s="33">
        <v>0</v>
      </c>
      <c r="C39" s="33">
        <v>0</v>
      </c>
      <c r="D39" s="33">
        <f t="shared" ref="D39:D41" si="37">B39+C39</f>
        <v>0</v>
      </c>
      <c r="E39" s="33">
        <v>0</v>
      </c>
      <c r="F39" s="33">
        <v>0</v>
      </c>
      <c r="G39" s="33">
        <f t="shared" ref="G39:G41" si="38">D39-E39</f>
        <v>0</v>
      </c>
    </row>
    <row r="40" spans="1:7" x14ac:dyDescent="0.2">
      <c r="A40" s="54" t="s">
        <v>10</v>
      </c>
      <c r="B40" s="33">
        <v>0</v>
      </c>
      <c r="C40" s="33">
        <v>0</v>
      </c>
      <c r="D40" s="33">
        <f t="shared" si="37"/>
        <v>0</v>
      </c>
      <c r="E40" s="33">
        <v>0</v>
      </c>
      <c r="F40" s="33">
        <v>0</v>
      </c>
      <c r="G40" s="33">
        <f t="shared" si="38"/>
        <v>0</v>
      </c>
    </row>
    <row r="41" spans="1:7" x14ac:dyDescent="0.2">
      <c r="A41" s="54" t="s">
        <v>121</v>
      </c>
      <c r="B41" s="33">
        <v>0</v>
      </c>
      <c r="C41" s="33">
        <v>0</v>
      </c>
      <c r="D41" s="33">
        <f t="shared" si="37"/>
        <v>0</v>
      </c>
      <c r="E41" s="33">
        <v>0</v>
      </c>
      <c r="F41" s="33">
        <v>0</v>
      </c>
      <c r="G41" s="33">
        <f t="shared" si="38"/>
        <v>0</v>
      </c>
    </row>
    <row r="42" spans="1:7" x14ac:dyDescent="0.2">
      <c r="A42" s="52" t="s">
        <v>50</v>
      </c>
      <c r="B42" s="53">
        <f t="shared" ref="B42:G42" si="39">SUM(B38:B41)</f>
        <v>0</v>
      </c>
      <c r="C42" s="53">
        <f t="shared" si="39"/>
        <v>0</v>
      </c>
      <c r="D42" s="53">
        <f t="shared" si="39"/>
        <v>0</v>
      </c>
      <c r="E42" s="53">
        <f t="shared" si="39"/>
        <v>0</v>
      </c>
      <c r="F42" s="53">
        <f t="shared" si="39"/>
        <v>0</v>
      </c>
      <c r="G42" s="53">
        <f t="shared" si="39"/>
        <v>0</v>
      </c>
    </row>
    <row r="45" spans="1:7" ht="45" customHeight="1" x14ac:dyDescent="0.2">
      <c r="A45" s="23" t="s">
        <v>157</v>
      </c>
      <c r="B45" s="19"/>
      <c r="C45" s="19"/>
      <c r="D45" s="19"/>
      <c r="E45" s="19"/>
      <c r="F45" s="19"/>
      <c r="G45" s="20"/>
    </row>
    <row r="46" spans="1:7" x14ac:dyDescent="0.2">
      <c r="A46" s="22" t="s">
        <v>51</v>
      </c>
      <c r="B46" s="23" t="s">
        <v>57</v>
      </c>
      <c r="C46" s="19"/>
      <c r="D46" s="19"/>
      <c r="E46" s="19"/>
      <c r="F46" s="20"/>
      <c r="G46" s="24" t="s">
        <v>56</v>
      </c>
    </row>
    <row r="47" spans="1:7" ht="25.5" x14ac:dyDescent="0.2">
      <c r="A47" s="25"/>
      <c r="B47" s="26" t="s">
        <v>52</v>
      </c>
      <c r="C47" s="26" t="s">
        <v>117</v>
      </c>
      <c r="D47" s="26" t="s">
        <v>53</v>
      </c>
      <c r="E47" s="26" t="s">
        <v>54</v>
      </c>
      <c r="F47" s="26" t="s">
        <v>55</v>
      </c>
      <c r="G47" s="27"/>
    </row>
    <row r="48" spans="1:7" x14ac:dyDescent="0.2">
      <c r="A48" s="28"/>
      <c r="B48" s="29">
        <v>1</v>
      </c>
      <c r="C48" s="29">
        <v>2</v>
      </c>
      <c r="D48" s="29" t="s">
        <v>118</v>
      </c>
      <c r="E48" s="29">
        <v>4</v>
      </c>
      <c r="F48" s="29">
        <v>5</v>
      </c>
      <c r="G48" s="29" t="s">
        <v>119</v>
      </c>
    </row>
    <row r="49" spans="1:7" ht="25.5" x14ac:dyDescent="0.2">
      <c r="A49" s="55" t="s">
        <v>12</v>
      </c>
      <c r="B49" s="33">
        <v>0</v>
      </c>
      <c r="C49" s="33">
        <v>0</v>
      </c>
      <c r="D49" s="33">
        <f t="shared" ref="D49:D55" si="40">B49+C49</f>
        <v>0</v>
      </c>
      <c r="E49" s="33">
        <v>0</v>
      </c>
      <c r="F49" s="33">
        <v>0</v>
      </c>
      <c r="G49" s="33">
        <f t="shared" ref="G49:G55" si="41">D49-E49</f>
        <v>0</v>
      </c>
    </row>
    <row r="50" spans="1:7" x14ac:dyDescent="0.2">
      <c r="A50" s="55" t="s">
        <v>11</v>
      </c>
      <c r="B50" s="33">
        <v>0</v>
      </c>
      <c r="C50" s="33">
        <v>0</v>
      </c>
      <c r="D50" s="33">
        <f t="shared" si="40"/>
        <v>0</v>
      </c>
      <c r="E50" s="33">
        <v>0</v>
      </c>
      <c r="F50" s="33">
        <v>0</v>
      </c>
      <c r="G50" s="33">
        <f t="shared" si="41"/>
        <v>0</v>
      </c>
    </row>
    <row r="51" spans="1:7" ht="25.5" x14ac:dyDescent="0.2">
      <c r="A51" s="55" t="s">
        <v>13</v>
      </c>
      <c r="B51" s="33">
        <v>0</v>
      </c>
      <c r="C51" s="33">
        <v>0</v>
      </c>
      <c r="D51" s="33">
        <f t="shared" si="40"/>
        <v>0</v>
      </c>
      <c r="E51" s="33">
        <v>0</v>
      </c>
      <c r="F51" s="33">
        <v>0</v>
      </c>
      <c r="G51" s="33">
        <f t="shared" si="41"/>
        <v>0</v>
      </c>
    </row>
    <row r="52" spans="1:7" ht="25.5" x14ac:dyDescent="0.2">
      <c r="A52" s="55" t="s">
        <v>25</v>
      </c>
      <c r="B52" s="33">
        <v>0</v>
      </c>
      <c r="C52" s="33">
        <v>0</v>
      </c>
      <c r="D52" s="33">
        <f t="shared" si="40"/>
        <v>0</v>
      </c>
      <c r="E52" s="33">
        <v>0</v>
      </c>
      <c r="F52" s="33">
        <v>0</v>
      </c>
      <c r="G52" s="33">
        <f t="shared" si="41"/>
        <v>0</v>
      </c>
    </row>
    <row r="53" spans="1:7" ht="11.25" customHeight="1" x14ac:dyDescent="0.2">
      <c r="A53" s="55" t="s">
        <v>26</v>
      </c>
      <c r="B53" s="33">
        <v>0</v>
      </c>
      <c r="C53" s="33">
        <v>0</v>
      </c>
      <c r="D53" s="33">
        <f t="shared" si="40"/>
        <v>0</v>
      </c>
      <c r="E53" s="33">
        <v>0</v>
      </c>
      <c r="F53" s="33">
        <v>0</v>
      </c>
      <c r="G53" s="33">
        <f t="shared" si="41"/>
        <v>0</v>
      </c>
    </row>
    <row r="54" spans="1:7" ht="25.5" x14ac:dyDescent="0.2">
      <c r="A54" s="55" t="s">
        <v>128</v>
      </c>
      <c r="B54" s="33">
        <v>0</v>
      </c>
      <c r="C54" s="33">
        <v>0</v>
      </c>
      <c r="D54" s="33">
        <f t="shared" si="40"/>
        <v>0</v>
      </c>
      <c r="E54" s="33">
        <v>0</v>
      </c>
      <c r="F54" s="33">
        <v>0</v>
      </c>
      <c r="G54" s="33">
        <f t="shared" si="41"/>
        <v>0</v>
      </c>
    </row>
    <row r="55" spans="1:7" x14ac:dyDescent="0.2">
      <c r="A55" s="55" t="s">
        <v>14</v>
      </c>
      <c r="B55" s="33">
        <v>0</v>
      </c>
      <c r="C55" s="33">
        <v>0</v>
      </c>
      <c r="D55" s="33">
        <f t="shared" si="40"/>
        <v>0</v>
      </c>
      <c r="E55" s="33">
        <v>0</v>
      </c>
      <c r="F55" s="33">
        <v>0</v>
      </c>
      <c r="G55" s="33">
        <f t="shared" si="41"/>
        <v>0</v>
      </c>
    </row>
    <row r="56" spans="1:7" x14ac:dyDescent="0.2">
      <c r="A56" s="52" t="s">
        <v>50</v>
      </c>
      <c r="B56" s="53">
        <f t="shared" ref="B56:G56" si="42">SUM(B49:B55)</f>
        <v>0</v>
      </c>
      <c r="C56" s="53">
        <f t="shared" si="42"/>
        <v>0</v>
      </c>
      <c r="D56" s="53">
        <f t="shared" si="42"/>
        <v>0</v>
      </c>
      <c r="E56" s="53">
        <f t="shared" si="42"/>
        <v>0</v>
      </c>
      <c r="F56" s="53">
        <f t="shared" si="42"/>
        <v>0</v>
      </c>
      <c r="G56" s="53">
        <f t="shared" si="42"/>
        <v>0</v>
      </c>
    </row>
    <row r="58" spans="1:7" x14ac:dyDescent="0.2">
      <c r="A58" s="21" t="s">
        <v>120</v>
      </c>
    </row>
    <row r="72" spans="1:7" x14ac:dyDescent="0.2">
      <c r="A72" s="43" t="s">
        <v>164</v>
      </c>
      <c r="B72" s="43"/>
      <c r="C72" s="43" t="s">
        <v>161</v>
      </c>
      <c r="D72" s="43"/>
      <c r="E72" s="43"/>
      <c r="F72" s="43"/>
      <c r="G72" s="43"/>
    </row>
    <row r="73" spans="1:7" x14ac:dyDescent="0.2">
      <c r="A73" s="43" t="s">
        <v>160</v>
      </c>
      <c r="B73" s="43"/>
      <c r="C73" s="43" t="s">
        <v>162</v>
      </c>
      <c r="D73" s="43"/>
      <c r="E73" s="43"/>
      <c r="F73" s="43"/>
      <c r="G73" s="43"/>
    </row>
  </sheetData>
  <sheetProtection formatCells="0" formatColumns="0" formatRows="0" insertRows="0" deleteRows="0" autoFilter="0"/>
  <mergeCells count="16">
    <mergeCell ref="A72:B72"/>
    <mergeCell ref="A73:B73"/>
    <mergeCell ref="C72:G72"/>
    <mergeCell ref="C73:G73"/>
    <mergeCell ref="B2:F2"/>
    <mergeCell ref="G2:G3"/>
    <mergeCell ref="A1:G1"/>
    <mergeCell ref="A34:G34"/>
    <mergeCell ref="A2:A4"/>
    <mergeCell ref="B46:F46"/>
    <mergeCell ref="G46:G47"/>
    <mergeCell ref="B35:F35"/>
    <mergeCell ref="G35:G36"/>
    <mergeCell ref="A45:G45"/>
    <mergeCell ref="A35:A37"/>
    <mergeCell ref="A46:A48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showGridLines="0" tabSelected="1" view="pageBreakPreview" zoomScaleNormal="100" zoomScaleSheetLayoutView="100" workbookViewId="0">
      <selection activeCell="K55" sqref="K55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60" customHeight="1" x14ac:dyDescent="0.2">
      <c r="A1" s="13" t="s">
        <v>158</v>
      </c>
      <c r="B1" s="11"/>
      <c r="C1" s="11"/>
      <c r="D1" s="11"/>
      <c r="E1" s="11"/>
      <c r="F1" s="11"/>
      <c r="G1" s="12"/>
    </row>
    <row r="2" spans="1:7" x14ac:dyDescent="0.2">
      <c r="A2" s="16" t="s">
        <v>51</v>
      </c>
      <c r="B2" s="13" t="s">
        <v>57</v>
      </c>
      <c r="C2" s="11"/>
      <c r="D2" s="11"/>
      <c r="E2" s="11"/>
      <c r="F2" s="12"/>
      <c r="G2" s="14" t="s">
        <v>56</v>
      </c>
    </row>
    <row r="3" spans="1:7" ht="24.95" customHeight="1" x14ac:dyDescent="0.2">
      <c r="A3" s="17"/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15"/>
    </row>
    <row r="4" spans="1:7" x14ac:dyDescent="0.2">
      <c r="A4" s="18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6" t="s">
        <v>15</v>
      </c>
      <c r="B5" s="8">
        <f t="shared" ref="B5:G5" si="0">SUM(B6:B13)</f>
        <v>37935805.719999999</v>
      </c>
      <c r="C5" s="8">
        <f t="shared" si="0"/>
        <v>56230280.139999993</v>
      </c>
      <c r="D5" s="8">
        <f t="shared" si="0"/>
        <v>94166085.859999999</v>
      </c>
      <c r="E5" s="8">
        <f t="shared" si="0"/>
        <v>59763297.950000003</v>
      </c>
      <c r="F5" s="8">
        <f t="shared" si="0"/>
        <v>58680605.020000003</v>
      </c>
      <c r="G5" s="8">
        <f t="shared" si="0"/>
        <v>34402787.909999996</v>
      </c>
    </row>
    <row r="6" spans="1:7" x14ac:dyDescent="0.2">
      <c r="A6" s="10" t="s">
        <v>40</v>
      </c>
      <c r="B6" s="4">
        <v>2977861.68</v>
      </c>
      <c r="C6" s="4">
        <v>12205.74</v>
      </c>
      <c r="D6" s="4">
        <f>B6+C6</f>
        <v>2990067.4200000004</v>
      </c>
      <c r="E6" s="4">
        <v>2966600.78</v>
      </c>
      <c r="F6" s="4">
        <v>2966600.78</v>
      </c>
      <c r="G6" s="4">
        <f>D6-E6</f>
        <v>23466.640000000596</v>
      </c>
    </row>
    <row r="7" spans="1:7" x14ac:dyDescent="0.2">
      <c r="A7" s="10" t="s">
        <v>16</v>
      </c>
      <c r="B7" s="4">
        <v>0</v>
      </c>
      <c r="C7" s="4">
        <v>0</v>
      </c>
      <c r="D7" s="4">
        <f t="shared" ref="D7:D13" si="1">B7+C7</f>
        <v>0</v>
      </c>
      <c r="E7" s="4">
        <v>0</v>
      </c>
      <c r="F7" s="4">
        <v>0</v>
      </c>
      <c r="G7" s="4">
        <f t="shared" ref="G7:G13" si="2">D7-E7</f>
        <v>0</v>
      </c>
    </row>
    <row r="8" spans="1:7" x14ac:dyDescent="0.2">
      <c r="A8" s="10" t="s">
        <v>122</v>
      </c>
      <c r="B8" s="4">
        <v>12681294.18</v>
      </c>
      <c r="C8" s="4">
        <v>17270009.18</v>
      </c>
      <c r="D8" s="4">
        <f t="shared" si="1"/>
        <v>29951303.359999999</v>
      </c>
      <c r="E8" s="4">
        <v>26548835.82</v>
      </c>
      <c r="F8" s="4">
        <v>25833601.440000001</v>
      </c>
      <c r="G8" s="4">
        <f t="shared" si="2"/>
        <v>3402467.5399999991</v>
      </c>
    </row>
    <row r="9" spans="1:7" x14ac:dyDescent="0.2">
      <c r="A9" s="10" t="s">
        <v>3</v>
      </c>
      <c r="B9" s="4">
        <v>0</v>
      </c>
      <c r="C9" s="4">
        <v>0</v>
      </c>
      <c r="D9" s="4">
        <f t="shared" si="1"/>
        <v>0</v>
      </c>
      <c r="E9" s="4">
        <v>0</v>
      </c>
      <c r="F9" s="4">
        <v>0</v>
      </c>
      <c r="G9" s="4">
        <f t="shared" si="2"/>
        <v>0</v>
      </c>
    </row>
    <row r="10" spans="1:7" x14ac:dyDescent="0.2">
      <c r="A10" s="10" t="s">
        <v>22</v>
      </c>
      <c r="B10" s="4">
        <v>1829348.24</v>
      </c>
      <c r="C10" s="4">
        <v>582301.4</v>
      </c>
      <c r="D10" s="4">
        <f t="shared" si="1"/>
        <v>2411649.64</v>
      </c>
      <c r="E10" s="4">
        <v>2145232.14</v>
      </c>
      <c r="F10" s="4">
        <v>2144392.14</v>
      </c>
      <c r="G10" s="4">
        <f t="shared" si="2"/>
        <v>266417.5</v>
      </c>
    </row>
    <row r="11" spans="1:7" x14ac:dyDescent="0.2">
      <c r="A11" s="10" t="s">
        <v>17</v>
      </c>
      <c r="B11" s="4">
        <v>0</v>
      </c>
      <c r="C11" s="4">
        <v>0</v>
      </c>
      <c r="D11" s="4">
        <f t="shared" si="1"/>
        <v>0</v>
      </c>
      <c r="E11" s="4">
        <v>0</v>
      </c>
      <c r="F11" s="4">
        <v>0</v>
      </c>
      <c r="G11" s="4">
        <f t="shared" si="2"/>
        <v>0</v>
      </c>
    </row>
    <row r="12" spans="1:7" x14ac:dyDescent="0.2">
      <c r="A12" s="10" t="s">
        <v>41</v>
      </c>
      <c r="B12" s="4">
        <v>3241002.51</v>
      </c>
      <c r="C12" s="4">
        <v>-139066.84</v>
      </c>
      <c r="D12" s="4">
        <f t="shared" si="1"/>
        <v>3101935.67</v>
      </c>
      <c r="E12" s="4">
        <v>2377845.09</v>
      </c>
      <c r="F12" s="4">
        <v>2373485.09</v>
      </c>
      <c r="G12" s="4">
        <f t="shared" si="2"/>
        <v>724090.58000000007</v>
      </c>
    </row>
    <row r="13" spans="1:7" x14ac:dyDescent="0.2">
      <c r="A13" s="10" t="s">
        <v>18</v>
      </c>
      <c r="B13" s="4">
        <v>17206299.109999999</v>
      </c>
      <c r="C13" s="4">
        <v>38504830.659999996</v>
      </c>
      <c r="D13" s="4">
        <f t="shared" si="1"/>
        <v>55711129.769999996</v>
      </c>
      <c r="E13" s="4">
        <v>25724784.120000001</v>
      </c>
      <c r="F13" s="4">
        <v>25362525.57</v>
      </c>
      <c r="G13" s="4">
        <f t="shared" si="2"/>
        <v>29986345.649999995</v>
      </c>
    </row>
    <row r="14" spans="1:7" x14ac:dyDescent="0.2">
      <c r="A14" s="6" t="s">
        <v>19</v>
      </c>
      <c r="B14" s="8">
        <f t="shared" ref="B14:G14" si="3">SUM(B15:B21)</f>
        <v>50071663.549999997</v>
      </c>
      <c r="C14" s="8">
        <f t="shared" si="3"/>
        <v>28194721.289999999</v>
      </c>
      <c r="D14" s="8">
        <f t="shared" si="3"/>
        <v>78266384.839999989</v>
      </c>
      <c r="E14" s="8">
        <f t="shared" si="3"/>
        <v>43737658.789999999</v>
      </c>
      <c r="F14" s="8">
        <f t="shared" si="3"/>
        <v>41244658.630000003</v>
      </c>
      <c r="G14" s="8">
        <f t="shared" si="3"/>
        <v>34528726.04999999</v>
      </c>
    </row>
    <row r="15" spans="1:7" x14ac:dyDescent="0.2">
      <c r="A15" s="10" t="s">
        <v>42</v>
      </c>
      <c r="B15" s="4">
        <v>0</v>
      </c>
      <c r="C15" s="4">
        <v>0</v>
      </c>
      <c r="D15" s="4">
        <f>B15+C15</f>
        <v>0</v>
      </c>
      <c r="E15" s="4">
        <v>0</v>
      </c>
      <c r="F15" s="4">
        <v>0</v>
      </c>
      <c r="G15" s="4">
        <f t="shared" ref="G15:G21" si="4">D15-E15</f>
        <v>0</v>
      </c>
    </row>
    <row r="16" spans="1:7" x14ac:dyDescent="0.2">
      <c r="A16" s="10" t="s">
        <v>27</v>
      </c>
      <c r="B16" s="4">
        <v>48226023.479999997</v>
      </c>
      <c r="C16" s="4">
        <v>28273594.969999999</v>
      </c>
      <c r="D16" s="4">
        <f t="shared" ref="D16:D21" si="5">B16+C16</f>
        <v>76499618.449999988</v>
      </c>
      <c r="E16" s="4">
        <v>42314109.409999996</v>
      </c>
      <c r="F16" s="4">
        <v>39826087.460000001</v>
      </c>
      <c r="G16" s="4">
        <f t="shared" si="4"/>
        <v>34185509.039999992</v>
      </c>
    </row>
    <row r="17" spans="1:7" x14ac:dyDescent="0.2">
      <c r="A17" s="10" t="s">
        <v>20</v>
      </c>
      <c r="B17" s="4">
        <v>0</v>
      </c>
      <c r="C17" s="4">
        <v>0</v>
      </c>
      <c r="D17" s="4">
        <f t="shared" si="5"/>
        <v>0</v>
      </c>
      <c r="E17" s="4">
        <v>0</v>
      </c>
      <c r="F17" s="4">
        <v>0</v>
      </c>
      <c r="G17" s="4">
        <f t="shared" si="4"/>
        <v>0</v>
      </c>
    </row>
    <row r="18" spans="1:7" x14ac:dyDescent="0.2">
      <c r="A18" s="10" t="s">
        <v>43</v>
      </c>
      <c r="B18" s="4">
        <v>1845640.07</v>
      </c>
      <c r="C18" s="4">
        <v>-78873.679999999993</v>
      </c>
      <c r="D18" s="4">
        <f t="shared" si="5"/>
        <v>1766766.3900000001</v>
      </c>
      <c r="E18" s="4">
        <v>1423549.38</v>
      </c>
      <c r="F18" s="4">
        <v>1418571.17</v>
      </c>
      <c r="G18" s="4">
        <f t="shared" si="4"/>
        <v>343217.01000000024</v>
      </c>
    </row>
    <row r="19" spans="1:7" x14ac:dyDescent="0.2">
      <c r="A19" s="10" t="s">
        <v>44</v>
      </c>
      <c r="B19" s="4">
        <v>0</v>
      </c>
      <c r="C19" s="4">
        <v>0</v>
      </c>
      <c r="D19" s="4">
        <f t="shared" si="5"/>
        <v>0</v>
      </c>
      <c r="E19" s="4">
        <v>0</v>
      </c>
      <c r="F19" s="4">
        <v>0</v>
      </c>
      <c r="G19" s="4">
        <f t="shared" si="4"/>
        <v>0</v>
      </c>
    </row>
    <row r="20" spans="1:7" x14ac:dyDescent="0.2">
      <c r="A20" s="10" t="s">
        <v>45</v>
      </c>
      <c r="B20" s="4">
        <v>0</v>
      </c>
      <c r="C20" s="4">
        <v>0</v>
      </c>
      <c r="D20" s="4">
        <f t="shared" si="5"/>
        <v>0</v>
      </c>
      <c r="E20" s="4">
        <v>0</v>
      </c>
      <c r="F20" s="4">
        <v>0</v>
      </c>
      <c r="G20" s="4">
        <f t="shared" si="4"/>
        <v>0</v>
      </c>
    </row>
    <row r="21" spans="1:7" x14ac:dyDescent="0.2">
      <c r="A21" s="10" t="s">
        <v>4</v>
      </c>
      <c r="B21" s="4">
        <v>0</v>
      </c>
      <c r="C21" s="4">
        <v>0</v>
      </c>
      <c r="D21" s="4">
        <f t="shared" si="5"/>
        <v>0</v>
      </c>
      <c r="E21" s="4">
        <v>0</v>
      </c>
      <c r="F21" s="4">
        <v>0</v>
      </c>
      <c r="G21" s="4">
        <f t="shared" si="4"/>
        <v>0</v>
      </c>
    </row>
    <row r="22" spans="1:7" x14ac:dyDescent="0.2">
      <c r="A22" s="6" t="s">
        <v>46</v>
      </c>
      <c r="B22" s="8">
        <f t="shared" ref="B22:G22" si="6">SUM(B23:B31)</f>
        <v>2902297.9699999997</v>
      </c>
      <c r="C22" s="8">
        <f t="shared" si="6"/>
        <v>4118950.2</v>
      </c>
      <c r="D22" s="8">
        <f t="shared" si="6"/>
        <v>7021248.1699999999</v>
      </c>
      <c r="E22" s="8">
        <f t="shared" si="6"/>
        <v>6621929.9000000004</v>
      </c>
      <c r="F22" s="8">
        <f t="shared" si="6"/>
        <v>6621929.9000000004</v>
      </c>
      <c r="G22" s="8">
        <f t="shared" si="6"/>
        <v>399318.26999999909</v>
      </c>
    </row>
    <row r="23" spans="1:7" x14ac:dyDescent="0.2">
      <c r="A23" s="10" t="s">
        <v>28</v>
      </c>
      <c r="B23" s="4">
        <v>2589330.42</v>
      </c>
      <c r="C23" s="4">
        <v>3474622.02</v>
      </c>
      <c r="D23" s="4">
        <f>B23+C23</f>
        <v>6063952.4399999995</v>
      </c>
      <c r="E23" s="4">
        <v>5916776.6500000004</v>
      </c>
      <c r="F23" s="4">
        <v>5916776.6500000004</v>
      </c>
      <c r="G23" s="4">
        <f t="shared" ref="G23:G31" si="7">D23-E23</f>
        <v>147175.78999999911</v>
      </c>
    </row>
    <row r="24" spans="1:7" x14ac:dyDescent="0.2">
      <c r="A24" s="10" t="s">
        <v>23</v>
      </c>
      <c r="B24" s="4">
        <v>0</v>
      </c>
      <c r="C24" s="4">
        <v>0</v>
      </c>
      <c r="D24" s="4">
        <f t="shared" ref="D24:D31" si="8">B24+C24</f>
        <v>0</v>
      </c>
      <c r="E24" s="4">
        <v>0</v>
      </c>
      <c r="F24" s="4">
        <v>0</v>
      </c>
      <c r="G24" s="4">
        <f t="shared" si="7"/>
        <v>0</v>
      </c>
    </row>
    <row r="25" spans="1:7" x14ac:dyDescent="0.2">
      <c r="A25" s="10" t="s">
        <v>29</v>
      </c>
      <c r="B25" s="4">
        <v>0</v>
      </c>
      <c r="C25" s="4">
        <v>0</v>
      </c>
      <c r="D25" s="4">
        <f t="shared" si="8"/>
        <v>0</v>
      </c>
      <c r="E25" s="4">
        <v>0</v>
      </c>
      <c r="F25" s="4">
        <v>0</v>
      </c>
      <c r="G25" s="4">
        <f t="shared" si="7"/>
        <v>0</v>
      </c>
    </row>
    <row r="26" spans="1:7" x14ac:dyDescent="0.2">
      <c r="A26" s="10" t="s">
        <v>47</v>
      </c>
      <c r="B26" s="4">
        <v>0</v>
      </c>
      <c r="C26" s="4">
        <v>0</v>
      </c>
      <c r="D26" s="4">
        <f t="shared" si="8"/>
        <v>0</v>
      </c>
      <c r="E26" s="4">
        <v>0</v>
      </c>
      <c r="F26" s="4">
        <v>0</v>
      </c>
      <c r="G26" s="4">
        <f t="shared" si="7"/>
        <v>0</v>
      </c>
    </row>
    <row r="27" spans="1:7" x14ac:dyDescent="0.2">
      <c r="A27" s="10" t="s">
        <v>21</v>
      </c>
      <c r="B27" s="4">
        <v>0</v>
      </c>
      <c r="C27" s="4">
        <v>0</v>
      </c>
      <c r="D27" s="4">
        <f t="shared" si="8"/>
        <v>0</v>
      </c>
      <c r="E27" s="4">
        <v>0</v>
      </c>
      <c r="F27" s="4">
        <v>0</v>
      </c>
      <c r="G27" s="4">
        <f t="shared" si="7"/>
        <v>0</v>
      </c>
    </row>
    <row r="28" spans="1:7" x14ac:dyDescent="0.2">
      <c r="A28" s="10" t="s">
        <v>5</v>
      </c>
      <c r="B28" s="4">
        <v>0</v>
      </c>
      <c r="C28" s="4">
        <v>0</v>
      </c>
      <c r="D28" s="4">
        <f t="shared" si="8"/>
        <v>0</v>
      </c>
      <c r="E28" s="4">
        <v>0</v>
      </c>
      <c r="F28" s="4">
        <v>0</v>
      </c>
      <c r="G28" s="4">
        <f t="shared" si="7"/>
        <v>0</v>
      </c>
    </row>
    <row r="29" spans="1:7" x14ac:dyDescent="0.2">
      <c r="A29" s="10" t="s">
        <v>6</v>
      </c>
      <c r="B29" s="4">
        <v>312967.55</v>
      </c>
      <c r="C29" s="4">
        <v>644328.18000000005</v>
      </c>
      <c r="D29" s="4">
        <f t="shared" si="8"/>
        <v>957295.73</v>
      </c>
      <c r="E29" s="4">
        <v>705153.25</v>
      </c>
      <c r="F29" s="4">
        <v>705153.25</v>
      </c>
      <c r="G29" s="4">
        <f t="shared" si="7"/>
        <v>252142.47999999998</v>
      </c>
    </row>
    <row r="30" spans="1:7" x14ac:dyDescent="0.2">
      <c r="A30" s="10" t="s">
        <v>48</v>
      </c>
      <c r="B30" s="4">
        <v>0</v>
      </c>
      <c r="C30" s="4">
        <v>0</v>
      </c>
      <c r="D30" s="4">
        <f t="shared" si="8"/>
        <v>0</v>
      </c>
      <c r="E30" s="4">
        <v>0</v>
      </c>
      <c r="F30" s="4">
        <v>0</v>
      </c>
      <c r="G30" s="4">
        <f t="shared" si="7"/>
        <v>0</v>
      </c>
    </row>
    <row r="31" spans="1:7" x14ac:dyDescent="0.2">
      <c r="A31" s="10" t="s">
        <v>30</v>
      </c>
      <c r="B31" s="4">
        <v>0</v>
      </c>
      <c r="C31" s="4">
        <v>0</v>
      </c>
      <c r="D31" s="4">
        <f t="shared" si="8"/>
        <v>0</v>
      </c>
      <c r="E31" s="4">
        <v>0</v>
      </c>
      <c r="F31" s="4">
        <v>0</v>
      </c>
      <c r="G31" s="4">
        <f t="shared" si="7"/>
        <v>0</v>
      </c>
    </row>
    <row r="32" spans="1:7" x14ac:dyDescent="0.2">
      <c r="A32" s="6" t="s">
        <v>31</v>
      </c>
      <c r="B32" s="8">
        <f t="shared" ref="B32:G32" si="9">SUM(B33:B36)</f>
        <v>0</v>
      </c>
      <c r="C32" s="8">
        <f t="shared" si="9"/>
        <v>0</v>
      </c>
      <c r="D32" s="8">
        <f t="shared" si="9"/>
        <v>0</v>
      </c>
      <c r="E32" s="8">
        <f t="shared" si="9"/>
        <v>0</v>
      </c>
      <c r="F32" s="8">
        <f t="shared" si="9"/>
        <v>0</v>
      </c>
      <c r="G32" s="8">
        <f t="shared" si="9"/>
        <v>0</v>
      </c>
    </row>
    <row r="33" spans="1:7" x14ac:dyDescent="0.2">
      <c r="A33" s="10" t="s">
        <v>49</v>
      </c>
      <c r="B33" s="4">
        <v>0</v>
      </c>
      <c r="C33" s="4">
        <v>0</v>
      </c>
      <c r="D33" s="4">
        <f>B33+C33</f>
        <v>0</v>
      </c>
      <c r="E33" s="4">
        <v>0</v>
      </c>
      <c r="F33" s="4">
        <v>0</v>
      </c>
      <c r="G33" s="4">
        <f t="shared" ref="G33:G36" si="10">D33-E33</f>
        <v>0</v>
      </c>
    </row>
    <row r="34" spans="1:7" ht="11.25" customHeight="1" x14ac:dyDescent="0.2">
      <c r="A34" s="10" t="s">
        <v>24</v>
      </c>
      <c r="B34" s="4">
        <v>0</v>
      </c>
      <c r="C34" s="4">
        <v>0</v>
      </c>
      <c r="D34" s="4">
        <f t="shared" ref="D34:D36" si="11">B34+C34</f>
        <v>0</v>
      </c>
      <c r="E34" s="4">
        <v>0</v>
      </c>
      <c r="F34" s="4">
        <v>0</v>
      </c>
      <c r="G34" s="4">
        <f t="shared" si="10"/>
        <v>0</v>
      </c>
    </row>
    <row r="35" spans="1:7" x14ac:dyDescent="0.2">
      <c r="A35" s="10" t="s">
        <v>32</v>
      </c>
      <c r="B35" s="4">
        <v>0</v>
      </c>
      <c r="C35" s="4">
        <v>0</v>
      </c>
      <c r="D35" s="4">
        <f t="shared" si="11"/>
        <v>0</v>
      </c>
      <c r="E35" s="4">
        <v>0</v>
      </c>
      <c r="F35" s="4">
        <v>0</v>
      </c>
      <c r="G35" s="4">
        <f t="shared" si="10"/>
        <v>0</v>
      </c>
    </row>
    <row r="36" spans="1:7" x14ac:dyDescent="0.2">
      <c r="A36" s="10" t="s">
        <v>7</v>
      </c>
      <c r="B36" s="4">
        <v>0</v>
      </c>
      <c r="C36" s="4">
        <v>0</v>
      </c>
      <c r="D36" s="4">
        <f t="shared" si="11"/>
        <v>0</v>
      </c>
      <c r="E36" s="4">
        <v>0</v>
      </c>
      <c r="F36" s="4">
        <v>0</v>
      </c>
      <c r="G36" s="4">
        <f t="shared" si="10"/>
        <v>0</v>
      </c>
    </row>
    <row r="37" spans="1:7" x14ac:dyDescent="0.2">
      <c r="A37" s="7" t="s">
        <v>50</v>
      </c>
      <c r="B37" s="9">
        <f t="shared" ref="B37:G37" si="12">SUM(B32+B22+B14+B5)</f>
        <v>90909767.239999995</v>
      </c>
      <c r="C37" s="9">
        <f t="shared" si="12"/>
        <v>88543951.629999995</v>
      </c>
      <c r="D37" s="9">
        <f t="shared" si="12"/>
        <v>179453718.87</v>
      </c>
      <c r="E37" s="9">
        <f t="shared" si="12"/>
        <v>110122886.64</v>
      </c>
      <c r="F37" s="9">
        <f t="shared" si="12"/>
        <v>106547193.55000001</v>
      </c>
      <c r="G37" s="9">
        <f t="shared" si="12"/>
        <v>69330832.229999989</v>
      </c>
    </row>
    <row r="38" spans="1:7" x14ac:dyDescent="0.2">
      <c r="A38" s="5"/>
      <c r="B38" s="5"/>
      <c r="C38" s="5"/>
      <c r="D38" s="5"/>
      <c r="E38" s="5"/>
      <c r="F38" s="5"/>
      <c r="G38" s="5"/>
    </row>
    <row r="39" spans="1:7" x14ac:dyDescent="0.2">
      <c r="A39" s="5" t="s">
        <v>120</v>
      </c>
      <c r="B39" s="5"/>
      <c r="C39" s="5"/>
      <c r="D39" s="5"/>
      <c r="E39" s="5"/>
      <c r="F39" s="5"/>
      <c r="G39" s="5"/>
    </row>
    <row r="40" spans="1:7" x14ac:dyDescent="0.2">
      <c r="A40" s="5"/>
      <c r="B40" s="5"/>
      <c r="C40" s="5"/>
      <c r="D40" s="5"/>
      <c r="E40" s="5"/>
      <c r="F40" s="5"/>
      <c r="G40" s="5"/>
    </row>
    <row r="53" spans="1:7" x14ac:dyDescent="0.2">
      <c r="A53" s="56" t="s">
        <v>159</v>
      </c>
      <c r="B53" s="56"/>
      <c r="C53" s="56" t="s">
        <v>161</v>
      </c>
      <c r="D53" s="56"/>
      <c r="E53" s="56"/>
      <c r="F53" s="56"/>
      <c r="G53" s="56"/>
    </row>
    <row r="54" spans="1:7" x14ac:dyDescent="0.2">
      <c r="A54" s="56" t="s">
        <v>160</v>
      </c>
      <c r="B54" s="56"/>
      <c r="C54" s="56" t="s">
        <v>162</v>
      </c>
      <c r="D54" s="56"/>
      <c r="E54" s="56"/>
      <c r="F54" s="56"/>
      <c r="G54" s="56"/>
    </row>
  </sheetData>
  <sheetProtection formatCells="0" formatColumns="0" formatRows="0" autoFilter="0"/>
  <mergeCells count="8">
    <mergeCell ref="A54:B54"/>
    <mergeCell ref="C53:G53"/>
    <mergeCell ref="C54:G54"/>
    <mergeCell ref="B2:F2"/>
    <mergeCell ref="G2:G3"/>
    <mergeCell ref="A1:G1"/>
    <mergeCell ref="A2:A4"/>
    <mergeCell ref="A53:B53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COG</vt:lpstr>
      <vt:lpstr>CTG</vt:lpstr>
      <vt:lpstr>CA</vt:lpstr>
      <vt:lpstr>CFG</vt:lpstr>
      <vt:lpstr>CA!Área_de_impresión</vt:lpstr>
      <vt:lpstr>CFG!Área_de_impresión</vt:lpstr>
      <vt:lpstr>COG!Área_de_impresión</vt:lpstr>
      <vt:lpstr>CTG!Área_de_impresión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2024-03-12T18:16:21Z</cp:lastPrinted>
  <dcterms:created xsi:type="dcterms:W3CDTF">2014-02-10T03:37:14Z</dcterms:created>
  <dcterms:modified xsi:type="dcterms:W3CDTF">2024-03-12T18:16:24Z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