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8800" windowHeight="12135" tabRatio="885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CFG!$A$3:$H$36</definedName>
    <definedName name="_xlnm._FilterDatabase" localSheetId="0" hidden="1">COG!$A$3:$H$76</definedName>
  </definedNames>
  <calcPr calcId="152511"/>
</workbook>
</file>

<file path=xl/calcChain.xml><?xml version="1.0" encoding="utf-8"?>
<calcChain xmlns="http://schemas.openxmlformats.org/spreadsheetml/2006/main">
  <c r="E22" i="4" l="1"/>
  <c r="H22" i="4" s="1"/>
  <c r="E21" i="4"/>
  <c r="H21" i="4" s="1"/>
  <c r="E20" i="4"/>
  <c r="H20" i="4" s="1"/>
  <c r="E19" i="4"/>
  <c r="H19" i="4" s="1"/>
  <c r="E18" i="4"/>
  <c r="H18" i="4" s="1"/>
  <c r="E17" i="4"/>
  <c r="H17" i="4" s="1"/>
  <c r="E16" i="4"/>
  <c r="H16" i="4" s="1"/>
  <c r="E15" i="4"/>
  <c r="H15" i="4" s="1"/>
  <c r="E14" i="4"/>
  <c r="H14" i="4" s="1"/>
  <c r="E13" i="4"/>
  <c r="H13" i="4" s="1"/>
  <c r="G49" i="4" l="1"/>
  <c r="F49" i="4"/>
  <c r="D49" i="4"/>
  <c r="E48" i="4"/>
  <c r="H48" i="4" s="1"/>
  <c r="E47" i="4"/>
  <c r="H47" i="4" s="1"/>
  <c r="E46" i="4"/>
  <c r="H46" i="4" s="1"/>
  <c r="E45" i="4"/>
  <c r="H45" i="4" s="1"/>
  <c r="E44" i="4"/>
  <c r="H44" i="4" s="1"/>
  <c r="E43" i="4"/>
  <c r="H43" i="4" s="1"/>
  <c r="E42" i="4"/>
  <c r="H42" i="4" s="1"/>
  <c r="C49" i="4"/>
  <c r="G35" i="4"/>
  <c r="F35" i="4"/>
  <c r="E34" i="4"/>
  <c r="H34" i="4" s="1"/>
  <c r="E33" i="4"/>
  <c r="H33" i="4" s="1"/>
  <c r="E32" i="4"/>
  <c r="H32" i="4" s="1"/>
  <c r="E31" i="4"/>
  <c r="H31" i="4" s="1"/>
  <c r="D35" i="4"/>
  <c r="C35" i="4"/>
  <c r="E12" i="4"/>
  <c r="H12" i="4" s="1"/>
  <c r="E11" i="4"/>
  <c r="H11" i="4" s="1"/>
  <c r="E10" i="4"/>
  <c r="H10" i="4" s="1"/>
  <c r="E9" i="4"/>
  <c r="H9" i="4" s="1"/>
  <c r="E8" i="4"/>
  <c r="H8" i="4" s="1"/>
  <c r="E7" i="4"/>
  <c r="H7" i="4" s="1"/>
  <c r="E6" i="4"/>
  <c r="H6" i="4" s="1"/>
  <c r="G24" i="4"/>
  <c r="F24" i="4"/>
  <c r="D24" i="4"/>
  <c r="C24" i="4"/>
  <c r="H35" i="4" l="1"/>
  <c r="H49" i="4"/>
  <c r="E35" i="4"/>
  <c r="E49" i="4"/>
  <c r="H24" i="4"/>
  <c r="E24" i="4"/>
  <c r="E36" i="5" l="1"/>
  <c r="H36" i="5" s="1"/>
  <c r="E35" i="5"/>
  <c r="H35" i="5" s="1"/>
  <c r="E34" i="5"/>
  <c r="E33" i="5"/>
  <c r="H33" i="5" s="1"/>
  <c r="E31" i="5"/>
  <c r="H31" i="5" s="1"/>
  <c r="E30" i="5"/>
  <c r="H30" i="5" s="1"/>
  <c r="E29" i="5"/>
  <c r="H29" i="5" s="1"/>
  <c r="E28" i="5"/>
  <c r="H28" i="5" s="1"/>
  <c r="E27" i="5"/>
  <c r="H27" i="5" s="1"/>
  <c r="E26" i="5"/>
  <c r="H26" i="5" s="1"/>
  <c r="E25" i="5"/>
  <c r="H25" i="5" s="1"/>
  <c r="E24" i="5"/>
  <c r="H24" i="5" s="1"/>
  <c r="E23" i="5"/>
  <c r="H23" i="5" s="1"/>
  <c r="E21" i="5"/>
  <c r="H21" i="5" s="1"/>
  <c r="E20" i="5"/>
  <c r="H20" i="5" s="1"/>
  <c r="E19" i="5"/>
  <c r="H19" i="5" s="1"/>
  <c r="E18" i="5"/>
  <c r="H18" i="5" s="1"/>
  <c r="E17" i="5"/>
  <c r="H17" i="5" s="1"/>
  <c r="E16" i="5"/>
  <c r="H16" i="5" s="1"/>
  <c r="E15" i="5"/>
  <c r="H15" i="5" s="1"/>
  <c r="E13" i="5"/>
  <c r="H13" i="5" s="1"/>
  <c r="E12" i="5"/>
  <c r="E11" i="5"/>
  <c r="H11" i="5" s="1"/>
  <c r="E10" i="5"/>
  <c r="H10" i="5" s="1"/>
  <c r="E9" i="5"/>
  <c r="H9" i="5" s="1"/>
  <c r="E8" i="5"/>
  <c r="H8" i="5" s="1"/>
  <c r="E7" i="5"/>
  <c r="H7" i="5" s="1"/>
  <c r="E6" i="5"/>
  <c r="H6" i="5" s="1"/>
  <c r="G32" i="5"/>
  <c r="G22" i="5"/>
  <c r="G14" i="5"/>
  <c r="G5" i="5"/>
  <c r="F32" i="5"/>
  <c r="F22" i="5"/>
  <c r="F14" i="5"/>
  <c r="F5" i="5"/>
  <c r="D32" i="5"/>
  <c r="D22" i="5"/>
  <c r="D14" i="5"/>
  <c r="D5" i="5"/>
  <c r="C32" i="5"/>
  <c r="C22" i="5"/>
  <c r="C14" i="5"/>
  <c r="C5" i="5"/>
  <c r="G10" i="8"/>
  <c r="F10" i="8"/>
  <c r="E9" i="8"/>
  <c r="H9" i="8" s="1"/>
  <c r="E8" i="8"/>
  <c r="H8" i="8" s="1"/>
  <c r="E7" i="8"/>
  <c r="H7" i="8" s="1"/>
  <c r="E6" i="8"/>
  <c r="H6" i="8" s="1"/>
  <c r="E5" i="8"/>
  <c r="H5" i="8" s="1"/>
  <c r="D10" i="8"/>
  <c r="C10" i="8"/>
  <c r="E6" i="6"/>
  <c r="H6" i="6" s="1"/>
  <c r="E7" i="6"/>
  <c r="H7" i="6" s="1"/>
  <c r="E8" i="6"/>
  <c r="H8" i="6" s="1"/>
  <c r="E9" i="6"/>
  <c r="E10" i="6"/>
  <c r="H10" i="6" s="1"/>
  <c r="E11" i="6"/>
  <c r="E12" i="6"/>
  <c r="H76" i="6"/>
  <c r="H75" i="6"/>
  <c r="H74" i="6"/>
  <c r="H73" i="6"/>
  <c r="H72" i="6"/>
  <c r="H71" i="6"/>
  <c r="H70" i="6"/>
  <c r="H69" i="6"/>
  <c r="H67" i="6"/>
  <c r="H66" i="6"/>
  <c r="H64" i="6"/>
  <c r="H63" i="6"/>
  <c r="H62" i="6"/>
  <c r="H61" i="6"/>
  <c r="H60" i="6"/>
  <c r="H59" i="6"/>
  <c r="H58" i="6"/>
  <c r="H57" i="6"/>
  <c r="H50" i="6"/>
  <c r="H48" i="6"/>
  <c r="H45" i="6"/>
  <c r="H42" i="6"/>
  <c r="H41" i="6"/>
  <c r="H40" i="6"/>
  <c r="H39" i="6"/>
  <c r="H38" i="6"/>
  <c r="H36" i="6"/>
  <c r="H34" i="6"/>
  <c r="H25" i="6"/>
  <c r="H22" i="6"/>
  <c r="H21" i="6"/>
  <c r="H12" i="6"/>
  <c r="H11" i="6"/>
  <c r="H9" i="6"/>
  <c r="E76" i="6"/>
  <c r="E75" i="6"/>
  <c r="E74" i="6"/>
  <c r="E73" i="6"/>
  <c r="E72" i="6"/>
  <c r="E71" i="6"/>
  <c r="E70" i="6"/>
  <c r="E69" i="6"/>
  <c r="E68" i="6"/>
  <c r="H68" i="6" s="1"/>
  <c r="E67" i="6"/>
  <c r="E66" i="6"/>
  <c r="E64" i="6"/>
  <c r="E63" i="6"/>
  <c r="E62" i="6"/>
  <c r="E61" i="6"/>
  <c r="E60" i="6"/>
  <c r="E59" i="6"/>
  <c r="E58" i="6"/>
  <c r="E57" i="6"/>
  <c r="E56" i="6"/>
  <c r="H56" i="6" s="1"/>
  <c r="E55" i="6"/>
  <c r="H55" i="6" s="1"/>
  <c r="E54" i="6"/>
  <c r="H54" i="6" s="1"/>
  <c r="E52" i="6"/>
  <c r="H52" i="6" s="1"/>
  <c r="E51" i="6"/>
  <c r="H51" i="6" s="1"/>
  <c r="E50" i="6"/>
  <c r="E49" i="6"/>
  <c r="H49" i="6" s="1"/>
  <c r="E48" i="6"/>
  <c r="E47" i="6"/>
  <c r="H47" i="6" s="1"/>
  <c r="E46" i="6"/>
  <c r="H46" i="6" s="1"/>
  <c r="E45" i="6"/>
  <c r="E44" i="6"/>
  <c r="H44" i="6" s="1"/>
  <c r="E42" i="6"/>
  <c r="E41" i="6"/>
  <c r="E40" i="6"/>
  <c r="E39" i="6"/>
  <c r="E38" i="6"/>
  <c r="E37" i="6"/>
  <c r="H37" i="6" s="1"/>
  <c r="E36" i="6"/>
  <c r="E35" i="6"/>
  <c r="H35" i="6" s="1"/>
  <c r="E34" i="6"/>
  <c r="E32" i="6"/>
  <c r="H32" i="6" s="1"/>
  <c r="E31" i="6"/>
  <c r="H31" i="6" s="1"/>
  <c r="E30" i="6"/>
  <c r="H30" i="6" s="1"/>
  <c r="E29" i="6"/>
  <c r="H29" i="6" s="1"/>
  <c r="E28" i="6"/>
  <c r="H28" i="6" s="1"/>
  <c r="E27" i="6"/>
  <c r="H27" i="6" s="1"/>
  <c r="E26" i="6"/>
  <c r="H26" i="6" s="1"/>
  <c r="E25" i="6"/>
  <c r="E24" i="6"/>
  <c r="H24" i="6" s="1"/>
  <c r="E22" i="6"/>
  <c r="E21" i="6"/>
  <c r="E20" i="6"/>
  <c r="H20" i="6" s="1"/>
  <c r="E19" i="6"/>
  <c r="H19" i="6" s="1"/>
  <c r="E18" i="6"/>
  <c r="H18" i="6" s="1"/>
  <c r="E17" i="6"/>
  <c r="H17" i="6" s="1"/>
  <c r="E16" i="6"/>
  <c r="H16" i="6" s="1"/>
  <c r="E15" i="6"/>
  <c r="H15" i="6" s="1"/>
  <c r="E14" i="6"/>
  <c r="H14" i="6" s="1"/>
  <c r="G69" i="6"/>
  <c r="G65" i="6"/>
  <c r="G57" i="6"/>
  <c r="G53" i="6"/>
  <c r="G43" i="6"/>
  <c r="G33" i="6"/>
  <c r="G23" i="6"/>
  <c r="G13" i="6"/>
  <c r="G5" i="6"/>
  <c r="F69" i="6"/>
  <c r="F65" i="6"/>
  <c r="F57" i="6"/>
  <c r="F53" i="6"/>
  <c r="F43" i="6"/>
  <c r="F33" i="6"/>
  <c r="F23" i="6"/>
  <c r="F13" i="6"/>
  <c r="F5" i="6"/>
  <c r="D69" i="6"/>
  <c r="D65" i="6"/>
  <c r="D57" i="6"/>
  <c r="D53" i="6"/>
  <c r="D43" i="6"/>
  <c r="D33" i="6"/>
  <c r="D23" i="6"/>
  <c r="D13" i="6"/>
  <c r="D5" i="6"/>
  <c r="C69" i="6"/>
  <c r="C65" i="6"/>
  <c r="C57" i="6"/>
  <c r="C53" i="6"/>
  <c r="C43" i="6"/>
  <c r="C33" i="6"/>
  <c r="C23" i="6"/>
  <c r="C13" i="6"/>
  <c r="C5" i="6"/>
  <c r="E65" i="6" l="1"/>
  <c r="H65" i="6" s="1"/>
  <c r="E53" i="6"/>
  <c r="H53" i="6"/>
  <c r="E43" i="6"/>
  <c r="H43" i="6"/>
  <c r="E33" i="6"/>
  <c r="H33" i="6"/>
  <c r="E23" i="6"/>
  <c r="H23" i="6" s="1"/>
  <c r="C77" i="6"/>
  <c r="G77" i="6"/>
  <c r="F77" i="6"/>
  <c r="E13" i="6"/>
  <c r="H13" i="6" s="1"/>
  <c r="D77" i="6"/>
  <c r="E5" i="6"/>
  <c r="E10" i="8"/>
  <c r="C37" i="5"/>
  <c r="H22" i="5"/>
  <c r="H14" i="5"/>
  <c r="E32" i="5"/>
  <c r="H34" i="5"/>
  <c r="H32" i="5" s="1"/>
  <c r="E5" i="5"/>
  <c r="H12" i="5"/>
  <c r="H5" i="5" s="1"/>
  <c r="D37" i="5"/>
  <c r="F37" i="5"/>
  <c r="G37" i="5"/>
  <c r="E22" i="5"/>
  <c r="E14" i="5"/>
  <c r="H10" i="8"/>
  <c r="E37" i="5" l="1"/>
  <c r="E77" i="6"/>
  <c r="H5" i="6"/>
  <c r="H77" i="6" s="1"/>
  <c r="H37" i="5"/>
</calcChain>
</file>

<file path=xl/sharedStrings.xml><?xml version="1.0" encoding="utf-8"?>
<sst xmlns="http://schemas.openxmlformats.org/spreadsheetml/2006/main" count="229" uniqueCount="156">
  <si>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</si>
  <si>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</si>
  <si>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</si>
  <si>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</si>
  <si>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</si>
  <si>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</si>
  <si>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</si>
  <si>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</si>
  <si>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</si>
  <si>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</si>
  <si>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</si>
  <si>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</si>
  <si>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</si>
  <si>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</si>
  <si>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</si>
  <si>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</si>
  <si>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</si>
  <si>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</si>
  <si>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</si>
  <si>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</si>
  <si>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</si>
  <si>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</si>
  <si>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</si>
  <si>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</si>
  <si>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</si>
  <si>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</si>
  <si>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</si>
  <si>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</si>
  <si>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</si>
  <si>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</si>
  <si>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</si>
  <si>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</si>
  <si>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</si>
  <si>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Entidades Paraestatales Finanacieras No Monetarias con Participacion Estatal Mayoritaria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</si>
  <si>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</si>
  <si>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</si>
  <si>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</si>
  <si>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</si>
  <si>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</si>
  <si>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</si>
  <si>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</si>
  <si>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</si>
  <si>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</si>
  <si>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</si>
  <si>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</si>
  <si>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</si>
  <si>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</si>
  <si>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</si>
  <si>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</si>
  <si>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</si>
  <si>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</si>
  <si>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</si>
  <si>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</si>
  <si>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</si>
  <si>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</si>
  <si>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</si>
  <si>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</si>
  <si>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</si>
  <si>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</si>
  <si>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</si>
  <si>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</si>
  <si>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</si>
  <si>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</si>
  <si>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</si>
  <si>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</si>
  <si>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</si>
  <si>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</si>
  <si>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</si>
  <si>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</si>
  <si>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</si>
  <si>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</si>
  <si>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</si>
  <si>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</si>
  <si>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</si>
  <si>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</si>
  <si>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</si>
  <si>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</si>
  <si>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</si>
  <si>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</si>
  <si>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</si>
  <si>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</si>
  <si>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</si>
  <si>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</si>
  <si>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</si>
  <si>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</si>
  <si>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</si>
  <si>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</si>
  <si>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</si>
  <si>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</si>
  <si>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</si>
  <si>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</si>
  <si>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</si>
  <si>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</si>
  <si>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</si>
  <si>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</si>
  <si>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</si>
  <si>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</si>
  <si>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</si>
  <si>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</si>
  <si>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</si>
  <si>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</si>
  <si>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</si>
  <si>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</si>
  <si>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</si>
  <si>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</si>
  <si>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</si>
  <si>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</si>
  <si>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</si>
  <si>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</si>
  <si>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</si>
  <si>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</si>
  <si>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</si>
  <si>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</si>
  <si>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</si>
  <si>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</si>
  <si>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</si>
  <si>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</si>
  <si>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</si>
  <si>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</si>
  <si>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</si>
  <si>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</si>
  <si>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</si>
  <si>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</si>
  <si>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</si>
  <si>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</si>
  <si>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</si>
  <si>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</si>
  <si>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</si>
  <si>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</si>
  <si>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Municipio de Atarjea, Gto.
Estado Analítico del Ejercicio del Presupuesto de Egresos
Clasificación por Objeto del Gasto (Capítulo y Concepto)
Del 1 de Enero al 31 de Diciembre de 2022</t>
  </si>
  <si>
    <t>Municipio de Atarjea, Gto.
Estado Analítico del Ejercicio del Presupuesto de Egresos
Clasificación Económica (por Tipo de Gasto)
Del 1 de Enero al 31 de Diciembre de 2022</t>
  </si>
  <si>
    <t>31111-1110 H. AYUNTAMIENTO</t>
  </si>
  <si>
    <t>31111-1310 PRESIDENCIA MUNICIPAL</t>
  </si>
  <si>
    <t>31111-1340 CONTRALORIA MUNICIPAL</t>
  </si>
  <si>
    <t>31111-1350 SECRETARIA MUNICIPAL</t>
  </si>
  <si>
    <t>31111-1510 TESORERIA MUNICIPAL</t>
  </si>
  <si>
    <t>31111-1710 DIRECCION DE SEGURIDAD PUBLIC</t>
  </si>
  <si>
    <t>31111-1720 DIRECCION DE PROTECCION CIVIL</t>
  </si>
  <si>
    <t>31111-1820 ARCHIVO MUNICIPAL</t>
  </si>
  <si>
    <t>31111-1840 ACCESO A LA INFORMACION JURID</t>
  </si>
  <si>
    <t>31111-1850 DIRECCION DE SERVICIOS PUBLIC</t>
  </si>
  <si>
    <t>31111-1860  RECURSOS HUMANOS</t>
  </si>
  <si>
    <t>31111-2220 DIRECCION DE DESARROLLO SOCIA</t>
  </si>
  <si>
    <t>31111-2270 DIRECCION DE OBRAS PUBLICAS</t>
  </si>
  <si>
    <t>31111-2410 DIRECCION DE ACCION DEPORTIVA</t>
  </si>
  <si>
    <t>31111-2420 CASA DE LA CULTURA</t>
  </si>
  <si>
    <t>31111-3110 DIRECCION DE DESARROLLO RURAL</t>
  </si>
  <si>
    <t>31111-3710  SALUD ECOLOGIA Y TURISMO</t>
  </si>
  <si>
    <t>Municipio de Atarjea, Gto.
Estado Analítico del Ejercicio del Presupuesto de Egresos
Clasificación Administrativa
Del 1 de Enero al 31 de Diciembre de 2022</t>
  </si>
  <si>
    <t>Municipio de Atarjea, Gto.
Estado Analítico del Ejercicio del Presupuesto de Egresos
Clasificación Administrativa (Poderes)
Del 1 de Enero al 31 de Diciembre de 2022</t>
  </si>
  <si>
    <t>Municipio de Atarjea, Gto.
Estado Analítico del Ejercicio del Presupuesto de Egresos
Clasificación Administrativa (Sector Paraestatal)
Del 1 de Enero al 31 de Diciembre de 2022</t>
  </si>
  <si>
    <t>Municipio de Atarjea, Gto.
Estado Analítico del Ejercicio del Presupuesto de Egresos
Clasificación Funcional (Finalidad y Función)
Del 1 de Enero al 31 de Diciembre de 2022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</si>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</sst>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3" fillId="0" borderId="1" xfId="0" applyFont="1" applyFill="1" applyBorder="1" applyAlignment="1" applyProtection="1">
      <alignment horizontal="center"/>
    </xf>
    <xf numFmtId="0" fontId="7" fillId="0" borderId="0" xfId="0" applyFont="1" applyFill="1" applyBorder="1" applyProtection="1"/>
    <xf numFmtId="0" fontId="3" fillId="0" borderId="5" xfId="0" applyFont="1" applyFill="1" applyBorder="1" applyProtection="1"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8" xfId="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  <xf numFmtId="0" fontId="3" fillId="0" borderId="6" xfId="0" applyFont="1" applyFill="1" applyBorder="1" applyAlignment="1" applyProtection="1">
      <alignment horizontal="left"/>
    </xf>
    <xf numFmtId="4" fontId="3" fillId="0" borderId="14" xfId="0" applyNumberFormat="1" applyFont="1" applyFill="1" applyBorder="1" applyProtection="1">
      <protection locked="0"/>
    </xf>
    <xf numFmtId="0" fontId="3" fillId="0" borderId="0" xfId="0" applyFont="1" applyBorder="1" applyProtection="1"/>
    <xf numFmtId="0" fontId="7" fillId="0" borderId="5" xfId="0" applyFont="1" applyFill="1" applyBorder="1" applyProtection="1">
      <protection locked="0"/>
    </xf>
    <xf numFmtId="0" fontId="3" fillId="0" borderId="4" xfId="0" applyFont="1" applyFill="1" applyBorder="1" applyProtection="1">
      <protection locked="0"/>
    </xf>
    <xf numFmtId="0" fontId="3" fillId="0" borderId="3" xfId="9" applyFont="1" applyFill="1" applyBorder="1" applyAlignment="1">
      <alignment horizontal="center" vertical="center"/>
    </xf>
    <xf numFmtId="0" fontId="0" fillId="0" borderId="9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0" xfId="0" applyBorder="1" applyAlignment="1" applyProtection="1">
      <alignment wrapText="1"/>
      <protection locked="0"/>
    </xf>
    <xf numFmtId="4" fontId="3" fillId="0" borderId="12" xfId="9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wrapText="1"/>
    </xf>
    <xf numFmtId="0" fontId="7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wrapText="1"/>
    </xf>
    <xf numFmtId="0" fontId="7" fillId="0" borderId="9" xfId="0" applyFont="1" applyFill="1" applyBorder="1" applyProtection="1">
      <protection locked="0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/>
    </xf>
    <xf numFmtId="0" fontId="7" fillId="0" borderId="6" xfId="0" applyFont="1" applyFill="1" applyBorder="1" applyAlignment="1" applyProtection="1">
      <alignment horizontal="center"/>
      <protection locked="0"/>
    </xf>
    <xf numFmtId="0" fontId="7" fillId="0" borderId="10" xfId="0" applyFont="1" applyFill="1" applyBorder="1" applyAlignment="1" applyProtection="1">
      <alignment horizontal="center"/>
      <protection locked="0"/>
    </xf>
    <xf numFmtId="0" fontId="8" fillId="0" borderId="5" xfId="0" applyFont="1" applyBorder="1" applyAlignment="1">
      <alignment horizontal="center" vertical="center" wrapText="1"/>
    </xf>
    <xf numFmtId="0" fontId="3" fillId="0" borderId="7" xfId="0" applyFont="1" applyBorder="1" applyProtection="1"/>
    <xf numFmtId="4" fontId="7" fillId="0" borderId="12" xfId="0" applyNumberFormat="1" applyFont="1" applyFill="1" applyBorder="1" applyProtection="1">
      <protection locked="0"/>
    </xf>
    <xf numFmtId="4" fontId="7" fillId="0" borderId="14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7" fillId="0" borderId="8" xfId="0" applyNumberFormat="1" applyFont="1" applyFill="1" applyBorder="1" applyProtection="1"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7" xfId="9" applyFont="1" applyFill="1" applyBorder="1" applyAlignment="1">
      <alignment horizontal="center" vertical="center"/>
    </xf>
    <xf numFmtId="4" fontId="3" fillId="0" borderId="0" xfId="8" applyNumberFormat="1" applyFont="1" applyAlignment="1" applyProtection="1">
      <alignment horizontal="center" vertical="top"/>
      <protection locked="0"/>
    </xf>
    <xf numFmtId="0" fontId="0" fillId="0" borderId="0" xfId="0"/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0" fillId="0" borderId="0" xfId="0"/>
    <xf numFmtId="0" fontId="0" fillId="0" borderId="0" xfId="0" applyProtection="1"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0" xfId="0" applyFont="1" applyProtection="1"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</cellXfs>
  <cellStyles count="64">
    <cellStyle name="Euro" xfId="1"/>
    <cellStyle name="Millares 2" xfId="2"/>
    <cellStyle name="Millares 2 2" xfId="3"/>
    <cellStyle name="Millares 2 2 2" xfId="49"/>
    <cellStyle name="Millares 2 2 3" xfId="41"/>
    <cellStyle name="Millares 2 2 4" xfId="57"/>
    <cellStyle name="Millares 2 2 5" xfId="33"/>
    <cellStyle name="Millares 2 2 6" xfId="25"/>
    <cellStyle name="Millares 2 2 7" xfId="17"/>
    <cellStyle name="Millares 2 3" xfId="4"/>
    <cellStyle name="Millares 2 3 2" xfId="50"/>
    <cellStyle name="Millares 2 3 3" xfId="42"/>
    <cellStyle name="Millares 2 3 4" xfId="58"/>
    <cellStyle name="Millares 2 3 5" xfId="34"/>
    <cellStyle name="Millares 2 3 6" xfId="26"/>
    <cellStyle name="Millares 2 3 7" xfId="18"/>
    <cellStyle name="Millares 2 4" xfId="48"/>
    <cellStyle name="Millares 2 5" xfId="40"/>
    <cellStyle name="Millares 2 6" xfId="56"/>
    <cellStyle name="Millares 2 7" xfId="32"/>
    <cellStyle name="Millares 2 8" xfId="24"/>
    <cellStyle name="Millares 2 9" xfId="16"/>
    <cellStyle name="Millares 3" xfId="5"/>
    <cellStyle name="Millares 3 2" xfId="51"/>
    <cellStyle name="Millares 3 3" xfId="43"/>
    <cellStyle name="Millares 3 4" xfId="59"/>
    <cellStyle name="Millares 3 5" xfId="35"/>
    <cellStyle name="Millares 3 6" xfId="27"/>
    <cellStyle name="Millares 3 7" xfId="19"/>
    <cellStyle name="Moneda 2" xfId="6"/>
    <cellStyle name="Moneda 2 2" xfId="52"/>
    <cellStyle name="Moneda 2 3" xfId="44"/>
    <cellStyle name="Moneda 2 4" xfId="60"/>
    <cellStyle name="Moneda 2 5" xfId="36"/>
    <cellStyle name="Moneda 2 6" xfId="28"/>
    <cellStyle name="Moneda 2 7" xfId="20"/>
    <cellStyle name="Normal" xfId="0" builtinId="0"/>
    <cellStyle name="Normal 2" xfId="7"/>
    <cellStyle name="Normal 2 2" xfId="8"/>
    <cellStyle name="Normal 2 3" xfId="53"/>
    <cellStyle name="Normal 2 4" xfId="45"/>
    <cellStyle name="Normal 2 5" xfId="61"/>
    <cellStyle name="Normal 2 6" xfId="37"/>
    <cellStyle name="Normal 2 7" xfId="29"/>
    <cellStyle name="Normal 2 8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55"/>
    <cellStyle name="Normal 6 2 3" xfId="47"/>
    <cellStyle name="Normal 6 2 4" xfId="63"/>
    <cellStyle name="Normal 6 2 5" xfId="39"/>
    <cellStyle name="Normal 6 2 6" xfId="31"/>
    <cellStyle name="Normal 6 2 7" xfId="23"/>
    <cellStyle name="Normal 6 3" xfId="54"/>
    <cellStyle name="Normal 6 4" xfId="46"/>
    <cellStyle name="Normal 6 5" xfId="62"/>
    <cellStyle name="Normal 6 6" xfId="38"/>
    <cellStyle name="Normal 6 7" xfId="30"/>
    <cellStyle name="Normal 6 8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4900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1085850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4900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1028700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4900" cy="571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1028700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4900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7"/>
  <sheetViews>
    <sheetView showGridLines="0" tabSelected="1" view="pageBreakPreview" topLeftCell="A13" zoomScale="60" zoomScaleNormal="100" workbookViewId="0">
      <selection activeCell="F101" sqref="F101"/>
    </sheetView>
  </sheetViews>
  <sheetFormatPr baseColWidth="10" defaultRowHeight="11.25" x14ac:dyDescent="0.2"/>
  <cols>
    <col min="1" max="1" width="1.5" style="1" customWidth="1"/>
    <col min="2" max="2" width="62.83203125" style="1" customWidth="1"/>
    <col min="3" max="3" width="18.33203125" style="1" customWidth="1"/>
    <col min="4" max="4" width="19.83203125" style="1" customWidth="1"/>
    <col min="5" max="8" width="18.33203125" style="1" customWidth="1"/>
    <col min="9" max="16384" width="12" style="1"/>
  </cols>
  <sheetData>
    <row r="1" spans="1:8" ht="50.1" customHeight="1" x14ac:dyDescent="0.2">
      <c r="A1" s="41" t="s">
        <v>129</v>
      </c>
      <c r="B1" s="42"/>
      <c r="C1" s="42"/>
      <c r="D1" s="42"/>
      <c r="E1" s="42"/>
      <c r="F1" s="42"/>
      <c r="G1" s="42"/>
      <c r="H1" s="43"/>
    </row>
    <row r="2" spans="1:8" x14ac:dyDescent="0.2">
      <c r="A2" s="46" t="s">
        <v>52</v>
      </c>
      <c r="B2" s="47"/>
      <c r="C2" s="41" t="s">
        <v>58</v>
      </c>
      <c r="D2" s="42"/>
      <c r="E2" s="42"/>
      <c r="F2" s="42"/>
      <c r="G2" s="43"/>
      <c r="H2" s="44" t="s">
        <v>57</v>
      </c>
    </row>
    <row r="3" spans="1:8" ht="24.95" customHeight="1" x14ac:dyDescent="0.2">
      <c r="A3" s="48"/>
      <c r="B3" s="49"/>
      <c r="C3" s="8" t="s">
        <v>53</v>
      </c>
      <c r="D3" s="8" t="s">
        <v>123</v>
      </c>
      <c r="E3" s="8" t="s">
        <v>54</v>
      </c>
      <c r="F3" s="8" t="s">
        <v>55</v>
      </c>
      <c r="G3" s="8" t="s">
        <v>56</v>
      </c>
      <c r="H3" s="45"/>
    </row>
    <row r="4" spans="1:8" x14ac:dyDescent="0.2">
      <c r="A4" s="50"/>
      <c r="B4" s="51"/>
      <c r="C4" s="9">
        <v>1</v>
      </c>
      <c r="D4" s="9">
        <v>2</v>
      </c>
      <c r="E4" s="9" t="s">
        <v>124</v>
      </c>
      <c r="F4" s="9">
        <v>4</v>
      </c>
      <c r="G4" s="9">
        <v>5</v>
      </c>
      <c r="H4" s="9" t="s">
        <v>125</v>
      </c>
    </row>
    <row r="5" spans="1:8" x14ac:dyDescent="0.2">
      <c r="A5" s="29" t="s">
        <v>59</v>
      </c>
      <c r="B5" s="6"/>
      <c r="C5" s="34">
        <f>SUM(C6:C12)</f>
        <v>20293950.220000003</v>
      </c>
      <c r="D5" s="34">
        <f>SUM(D6:D12)</f>
        <v>-1663676.69</v>
      </c>
      <c r="E5" s="34">
        <f>C5+D5</f>
        <v>18630273.530000001</v>
      </c>
      <c r="F5" s="34">
        <f>SUM(F6:F12)</f>
        <v>18135843.02</v>
      </c>
      <c r="G5" s="34">
        <f>SUM(G6:G12)</f>
        <v>18130843.02</v>
      </c>
      <c r="H5" s="34">
        <f>E5-F5</f>
        <v>494430.51000000164</v>
      </c>
    </row>
    <row r="6" spans="1:8" x14ac:dyDescent="0.2">
      <c r="A6" s="28">
        <v>1100</v>
      </c>
      <c r="B6" s="10" t="s">
        <v>68</v>
      </c>
      <c r="C6" s="12">
        <v>15346958.75</v>
      </c>
      <c r="D6" s="12">
        <v>-1026023.53</v>
      </c>
      <c r="E6" s="12">
        <f t="shared" ref="E6:E69" si="0">C6+D6</f>
        <v>14320935.220000001</v>
      </c>
      <c r="F6" s="12">
        <v>13941138.01</v>
      </c>
      <c r="G6" s="12">
        <v>13941138.01</v>
      </c>
      <c r="H6" s="12">
        <f t="shared" ref="H6:H69" si="1">E6-F6</f>
        <v>379797.21000000089</v>
      </c>
    </row>
    <row r="7" spans="1:8" x14ac:dyDescent="0.2">
      <c r="A7" s="28">
        <v>1200</v>
      </c>
      <c r="B7" s="10" t="s">
        <v>69</v>
      </c>
      <c r="C7" s="12">
        <v>1470690.67</v>
      </c>
      <c r="D7" s="12">
        <v>309998.75</v>
      </c>
      <c r="E7" s="12">
        <f t="shared" si="0"/>
        <v>1780689.42</v>
      </c>
      <c r="F7" s="12">
        <v>1678339.36</v>
      </c>
      <c r="G7" s="12">
        <v>1673339.36</v>
      </c>
      <c r="H7" s="12">
        <f t="shared" si="1"/>
        <v>102350.05999999982</v>
      </c>
    </row>
    <row r="8" spans="1:8" x14ac:dyDescent="0.2">
      <c r="A8" s="28">
        <v>1300</v>
      </c>
      <c r="B8" s="10" t="s">
        <v>70</v>
      </c>
      <c r="C8" s="12">
        <v>2541127.4900000002</v>
      </c>
      <c r="D8" s="12">
        <v>-512518.66</v>
      </c>
      <c r="E8" s="12">
        <f t="shared" si="0"/>
        <v>2028608.8300000003</v>
      </c>
      <c r="F8" s="12">
        <v>2021185.35</v>
      </c>
      <c r="G8" s="12">
        <v>2021185.35</v>
      </c>
      <c r="H8" s="12">
        <f t="shared" si="1"/>
        <v>7423.4800000002142</v>
      </c>
    </row>
    <row r="9" spans="1:8" x14ac:dyDescent="0.2">
      <c r="A9" s="28">
        <v>1400</v>
      </c>
      <c r="B9" s="10" t="s">
        <v>34</v>
      </c>
      <c r="C9" s="12">
        <v>0</v>
      </c>
      <c r="D9" s="12">
        <v>0</v>
      </c>
      <c r="E9" s="12">
        <f t="shared" si="0"/>
        <v>0</v>
      </c>
      <c r="F9" s="12">
        <v>0</v>
      </c>
      <c r="G9" s="12">
        <v>0</v>
      </c>
      <c r="H9" s="12">
        <f t="shared" si="1"/>
        <v>0</v>
      </c>
    </row>
    <row r="10" spans="1:8" x14ac:dyDescent="0.2">
      <c r="A10" s="28">
        <v>1500</v>
      </c>
      <c r="B10" s="10" t="s">
        <v>71</v>
      </c>
      <c r="C10" s="12">
        <v>935173.31</v>
      </c>
      <c r="D10" s="12">
        <v>-435133.25</v>
      </c>
      <c r="E10" s="12">
        <f t="shared" si="0"/>
        <v>500040.06000000006</v>
      </c>
      <c r="F10" s="12">
        <v>495180.3</v>
      </c>
      <c r="G10" s="12">
        <v>495180.3</v>
      </c>
      <c r="H10" s="12">
        <f t="shared" si="1"/>
        <v>4859.7600000000675</v>
      </c>
    </row>
    <row r="11" spans="1:8" x14ac:dyDescent="0.2">
      <c r="A11" s="28">
        <v>1600</v>
      </c>
      <c r="B11" s="10" t="s">
        <v>35</v>
      </c>
      <c r="C11" s="12">
        <v>0</v>
      </c>
      <c r="D11" s="12">
        <v>0</v>
      </c>
      <c r="E11" s="12">
        <f t="shared" si="0"/>
        <v>0</v>
      </c>
      <c r="F11" s="12">
        <v>0</v>
      </c>
      <c r="G11" s="12">
        <v>0</v>
      </c>
      <c r="H11" s="12">
        <f t="shared" si="1"/>
        <v>0</v>
      </c>
    </row>
    <row r="12" spans="1:8" x14ac:dyDescent="0.2">
      <c r="A12" s="28">
        <v>1700</v>
      </c>
      <c r="B12" s="10" t="s">
        <v>72</v>
      </c>
      <c r="C12" s="12">
        <v>0</v>
      </c>
      <c r="D12" s="12">
        <v>0</v>
      </c>
      <c r="E12" s="12">
        <f t="shared" si="0"/>
        <v>0</v>
      </c>
      <c r="F12" s="12">
        <v>0</v>
      </c>
      <c r="G12" s="12">
        <v>0</v>
      </c>
      <c r="H12" s="12">
        <f t="shared" si="1"/>
        <v>0</v>
      </c>
    </row>
    <row r="13" spans="1:8" x14ac:dyDescent="0.2">
      <c r="A13" s="29" t="s">
        <v>60</v>
      </c>
      <c r="B13" s="6"/>
      <c r="C13" s="35">
        <f>SUM(C14:C22)</f>
        <v>7058980.75</v>
      </c>
      <c r="D13" s="35">
        <f>SUM(D14:D22)</f>
        <v>6534818.3600000003</v>
      </c>
      <c r="E13" s="35">
        <f t="shared" si="0"/>
        <v>13593799.109999999</v>
      </c>
      <c r="F13" s="35">
        <f>SUM(F14:F22)</f>
        <v>13049151.41</v>
      </c>
      <c r="G13" s="35">
        <f>SUM(G14:G22)</f>
        <v>12751929.289999999</v>
      </c>
      <c r="H13" s="35">
        <f t="shared" si="1"/>
        <v>544647.69999999925</v>
      </c>
    </row>
    <row r="14" spans="1:8" x14ac:dyDescent="0.2">
      <c r="A14" s="28">
        <v>2100</v>
      </c>
      <c r="B14" s="10" t="s">
        <v>73</v>
      </c>
      <c r="C14" s="12">
        <v>244068</v>
      </c>
      <c r="D14" s="12">
        <v>323421.67</v>
      </c>
      <c r="E14" s="12">
        <f t="shared" si="0"/>
        <v>567489.66999999993</v>
      </c>
      <c r="F14" s="12">
        <v>540283.57999999996</v>
      </c>
      <c r="G14" s="12">
        <v>540283.57999999996</v>
      </c>
      <c r="H14" s="12">
        <f t="shared" si="1"/>
        <v>27206.089999999967</v>
      </c>
    </row>
    <row r="15" spans="1:8" x14ac:dyDescent="0.2">
      <c r="A15" s="28">
        <v>2200</v>
      </c>
      <c r="B15" s="10" t="s">
        <v>74</v>
      </c>
      <c r="C15" s="12">
        <v>466421.75</v>
      </c>
      <c r="D15" s="12">
        <v>326723.20000000001</v>
      </c>
      <c r="E15" s="12">
        <f t="shared" si="0"/>
        <v>793144.95</v>
      </c>
      <c r="F15" s="12">
        <v>728330.19</v>
      </c>
      <c r="G15" s="12">
        <v>728330.19</v>
      </c>
      <c r="H15" s="12">
        <f t="shared" si="1"/>
        <v>64814.760000000009</v>
      </c>
    </row>
    <row r="16" spans="1:8" x14ac:dyDescent="0.2">
      <c r="A16" s="28">
        <v>2300</v>
      </c>
      <c r="B16" s="10" t="s">
        <v>75</v>
      </c>
      <c r="C16" s="12">
        <v>0</v>
      </c>
      <c r="D16" s="12">
        <v>17540</v>
      </c>
      <c r="E16" s="12">
        <f t="shared" si="0"/>
        <v>17540</v>
      </c>
      <c r="F16" s="12">
        <v>14882.63</v>
      </c>
      <c r="G16" s="12">
        <v>14882.63</v>
      </c>
      <c r="H16" s="12">
        <f t="shared" si="1"/>
        <v>2657.3700000000008</v>
      </c>
    </row>
    <row r="17" spans="1:8" x14ac:dyDescent="0.2">
      <c r="A17" s="28">
        <v>2400</v>
      </c>
      <c r="B17" s="10" t="s">
        <v>76</v>
      </c>
      <c r="C17" s="12">
        <v>198535.04000000001</v>
      </c>
      <c r="D17" s="12">
        <v>201014.79</v>
      </c>
      <c r="E17" s="12">
        <f t="shared" si="0"/>
        <v>399549.83</v>
      </c>
      <c r="F17" s="12">
        <v>377028.46</v>
      </c>
      <c r="G17" s="12">
        <v>339090.2</v>
      </c>
      <c r="H17" s="12">
        <f t="shared" si="1"/>
        <v>22521.369999999995</v>
      </c>
    </row>
    <row r="18" spans="1:8" x14ac:dyDescent="0.2">
      <c r="A18" s="28">
        <v>2500</v>
      </c>
      <c r="B18" s="10" t="s">
        <v>77</v>
      </c>
      <c r="C18" s="12">
        <v>5470</v>
      </c>
      <c r="D18" s="12">
        <v>51615.45</v>
      </c>
      <c r="E18" s="12">
        <f t="shared" si="0"/>
        <v>57085.45</v>
      </c>
      <c r="F18" s="12">
        <v>51395.45</v>
      </c>
      <c r="G18" s="12">
        <v>51395.45</v>
      </c>
      <c r="H18" s="12">
        <f t="shared" si="1"/>
        <v>5690</v>
      </c>
    </row>
    <row r="19" spans="1:8" x14ac:dyDescent="0.2">
      <c r="A19" s="28">
        <v>2600</v>
      </c>
      <c r="B19" s="10" t="s">
        <v>78</v>
      </c>
      <c r="C19" s="12">
        <v>3751253.71</v>
      </c>
      <c r="D19" s="12">
        <v>4146161.96</v>
      </c>
      <c r="E19" s="12">
        <f t="shared" si="0"/>
        <v>7897415.6699999999</v>
      </c>
      <c r="F19" s="12">
        <v>7572995.8499999996</v>
      </c>
      <c r="G19" s="12">
        <v>7396658.79</v>
      </c>
      <c r="H19" s="12">
        <f t="shared" si="1"/>
        <v>324419.8200000003</v>
      </c>
    </row>
    <row r="20" spans="1:8" x14ac:dyDescent="0.2">
      <c r="A20" s="28">
        <v>2700</v>
      </c>
      <c r="B20" s="10" t="s">
        <v>79</v>
      </c>
      <c r="C20" s="12">
        <v>154732.25</v>
      </c>
      <c r="D20" s="12">
        <v>21652.53</v>
      </c>
      <c r="E20" s="12">
        <f t="shared" si="0"/>
        <v>176384.78</v>
      </c>
      <c r="F20" s="12">
        <v>129309.2</v>
      </c>
      <c r="G20" s="12">
        <v>129309.2</v>
      </c>
      <c r="H20" s="12">
        <f t="shared" si="1"/>
        <v>47075.58</v>
      </c>
    </row>
    <row r="21" spans="1:8" x14ac:dyDescent="0.2">
      <c r="A21" s="28">
        <v>2800</v>
      </c>
      <c r="B21" s="10" t="s">
        <v>80</v>
      </c>
      <c r="C21" s="12">
        <v>0</v>
      </c>
      <c r="D21" s="12">
        <v>0</v>
      </c>
      <c r="E21" s="12">
        <f t="shared" si="0"/>
        <v>0</v>
      </c>
      <c r="F21" s="12">
        <v>0</v>
      </c>
      <c r="G21" s="12">
        <v>0</v>
      </c>
      <c r="H21" s="12">
        <f t="shared" si="1"/>
        <v>0</v>
      </c>
    </row>
    <row r="22" spans="1:8" x14ac:dyDescent="0.2">
      <c r="A22" s="28">
        <v>2900</v>
      </c>
      <c r="B22" s="10" t="s">
        <v>81</v>
      </c>
      <c r="C22" s="12">
        <v>2238500</v>
      </c>
      <c r="D22" s="12">
        <v>1446688.76</v>
      </c>
      <c r="E22" s="12">
        <f t="shared" si="0"/>
        <v>3685188.76</v>
      </c>
      <c r="F22" s="12">
        <v>3634926.05</v>
      </c>
      <c r="G22" s="12">
        <v>3551979.25</v>
      </c>
      <c r="H22" s="12">
        <f t="shared" si="1"/>
        <v>50262.709999999963</v>
      </c>
    </row>
    <row r="23" spans="1:8" x14ac:dyDescent="0.2">
      <c r="A23" s="29" t="s">
        <v>61</v>
      </c>
      <c r="B23" s="6"/>
      <c r="C23" s="35">
        <f>SUM(C24:C32)</f>
        <v>8324889.9700000007</v>
      </c>
      <c r="D23" s="35">
        <f>SUM(D24:D32)</f>
        <v>4231571.3899999997</v>
      </c>
      <c r="E23" s="35">
        <f t="shared" si="0"/>
        <v>12556461.359999999</v>
      </c>
      <c r="F23" s="35">
        <f>SUM(F24:F32)</f>
        <v>11953838.4</v>
      </c>
      <c r="G23" s="35">
        <f>SUM(G24:G32)</f>
        <v>11806480.4</v>
      </c>
      <c r="H23" s="35">
        <f t="shared" si="1"/>
        <v>602622.95999999903</v>
      </c>
    </row>
    <row r="24" spans="1:8" x14ac:dyDescent="0.2">
      <c r="A24" s="28">
        <v>3100</v>
      </c>
      <c r="B24" s="10" t="s">
        <v>82</v>
      </c>
      <c r="C24" s="12">
        <v>2888199.1</v>
      </c>
      <c r="D24" s="12">
        <v>-203463.81</v>
      </c>
      <c r="E24" s="12">
        <f t="shared" si="0"/>
        <v>2684735.29</v>
      </c>
      <c r="F24" s="12">
        <v>2550194.17</v>
      </c>
      <c r="G24" s="12">
        <v>2515686.17</v>
      </c>
      <c r="H24" s="12">
        <f t="shared" si="1"/>
        <v>134541.12000000011</v>
      </c>
    </row>
    <row r="25" spans="1:8" x14ac:dyDescent="0.2">
      <c r="A25" s="28">
        <v>3200</v>
      </c>
      <c r="B25" s="10" t="s">
        <v>83</v>
      </c>
      <c r="C25" s="12">
        <v>294706.53999999998</v>
      </c>
      <c r="D25" s="12">
        <v>-159532.62</v>
      </c>
      <c r="E25" s="12">
        <f t="shared" si="0"/>
        <v>135173.91999999998</v>
      </c>
      <c r="F25" s="12">
        <v>127048</v>
      </c>
      <c r="G25" s="12">
        <v>132048</v>
      </c>
      <c r="H25" s="12">
        <f t="shared" si="1"/>
        <v>8125.9199999999837</v>
      </c>
    </row>
    <row r="26" spans="1:8" x14ac:dyDescent="0.2">
      <c r="A26" s="28">
        <v>3300</v>
      </c>
      <c r="B26" s="10" t="s">
        <v>84</v>
      </c>
      <c r="C26" s="12">
        <v>558793.1</v>
      </c>
      <c r="D26" s="12">
        <v>579915.52000000002</v>
      </c>
      <c r="E26" s="12">
        <f t="shared" si="0"/>
        <v>1138708.6200000001</v>
      </c>
      <c r="F26" s="12">
        <v>1088191.0900000001</v>
      </c>
      <c r="G26" s="12">
        <v>1088191.0900000001</v>
      </c>
      <c r="H26" s="12">
        <f t="shared" si="1"/>
        <v>50517.530000000028</v>
      </c>
    </row>
    <row r="27" spans="1:8" x14ac:dyDescent="0.2">
      <c r="A27" s="28">
        <v>3400</v>
      </c>
      <c r="B27" s="10" t="s">
        <v>85</v>
      </c>
      <c r="C27" s="12">
        <v>422518.02</v>
      </c>
      <c r="D27" s="12">
        <v>318985.48</v>
      </c>
      <c r="E27" s="12">
        <f t="shared" si="0"/>
        <v>741503.5</v>
      </c>
      <c r="F27" s="12">
        <v>711589.74</v>
      </c>
      <c r="G27" s="12">
        <v>711589.74</v>
      </c>
      <c r="H27" s="12">
        <f t="shared" si="1"/>
        <v>29913.760000000009</v>
      </c>
    </row>
    <row r="28" spans="1:8" x14ac:dyDescent="0.2">
      <c r="A28" s="28">
        <v>3500</v>
      </c>
      <c r="B28" s="10" t="s">
        <v>86</v>
      </c>
      <c r="C28" s="12">
        <v>1665446.88</v>
      </c>
      <c r="D28" s="12">
        <v>1159131.02</v>
      </c>
      <c r="E28" s="12">
        <f t="shared" si="0"/>
        <v>2824577.9</v>
      </c>
      <c r="F28" s="12">
        <v>2543963.2400000002</v>
      </c>
      <c r="G28" s="12">
        <v>2495713.2400000002</v>
      </c>
      <c r="H28" s="12">
        <f t="shared" si="1"/>
        <v>280614.65999999968</v>
      </c>
    </row>
    <row r="29" spans="1:8" x14ac:dyDescent="0.2">
      <c r="A29" s="28">
        <v>3600</v>
      </c>
      <c r="B29" s="10" t="s">
        <v>87</v>
      </c>
      <c r="C29" s="12">
        <v>129561.25</v>
      </c>
      <c r="D29" s="12">
        <v>255209.4</v>
      </c>
      <c r="E29" s="12">
        <f t="shared" si="0"/>
        <v>384770.65</v>
      </c>
      <c r="F29" s="12">
        <v>384770.65</v>
      </c>
      <c r="G29" s="12">
        <v>384770.65</v>
      </c>
      <c r="H29" s="12">
        <f t="shared" si="1"/>
        <v>0</v>
      </c>
    </row>
    <row r="30" spans="1:8" x14ac:dyDescent="0.2">
      <c r="A30" s="28">
        <v>3700</v>
      </c>
      <c r="B30" s="10" t="s">
        <v>88</v>
      </c>
      <c r="C30" s="12">
        <v>665931.49</v>
      </c>
      <c r="D30" s="12">
        <v>161502.89000000001</v>
      </c>
      <c r="E30" s="12">
        <f t="shared" si="0"/>
        <v>827434.38</v>
      </c>
      <c r="F30" s="12">
        <v>770108.09</v>
      </c>
      <c r="G30" s="12">
        <v>770108.09</v>
      </c>
      <c r="H30" s="12">
        <f t="shared" si="1"/>
        <v>57326.290000000037</v>
      </c>
    </row>
    <row r="31" spans="1:8" x14ac:dyDescent="0.2">
      <c r="A31" s="28">
        <v>3800</v>
      </c>
      <c r="B31" s="10" t="s">
        <v>89</v>
      </c>
      <c r="C31" s="12">
        <v>1620661.01</v>
      </c>
      <c r="D31" s="12">
        <v>1399242.39</v>
      </c>
      <c r="E31" s="12">
        <f t="shared" si="0"/>
        <v>3019903.4</v>
      </c>
      <c r="F31" s="12">
        <v>2978414.42</v>
      </c>
      <c r="G31" s="12">
        <v>2908814.42</v>
      </c>
      <c r="H31" s="12">
        <f t="shared" si="1"/>
        <v>41488.979999999981</v>
      </c>
    </row>
    <row r="32" spans="1:8" x14ac:dyDescent="0.2">
      <c r="A32" s="28">
        <v>3900</v>
      </c>
      <c r="B32" s="10" t="s">
        <v>18</v>
      </c>
      <c r="C32" s="12">
        <v>79072.58</v>
      </c>
      <c r="D32" s="12">
        <v>720581.12</v>
      </c>
      <c r="E32" s="12">
        <f t="shared" si="0"/>
        <v>799653.7</v>
      </c>
      <c r="F32" s="12">
        <v>799559</v>
      </c>
      <c r="G32" s="12">
        <v>799559</v>
      </c>
      <c r="H32" s="12">
        <f t="shared" si="1"/>
        <v>94.699999999953434</v>
      </c>
    </row>
    <row r="33" spans="1:8" x14ac:dyDescent="0.2">
      <c r="A33" s="29" t="s">
        <v>62</v>
      </c>
      <c r="B33" s="6"/>
      <c r="C33" s="35">
        <f>SUM(C34:C42)</f>
        <v>8559491.7699999996</v>
      </c>
      <c r="D33" s="35">
        <f>SUM(D34:D42)</f>
        <v>14054727.290000001</v>
      </c>
      <c r="E33" s="35">
        <f t="shared" si="0"/>
        <v>22614219.060000002</v>
      </c>
      <c r="F33" s="35">
        <f>SUM(F34:F42)</f>
        <v>19814189.850000001</v>
      </c>
      <c r="G33" s="35">
        <f>SUM(G34:G42)</f>
        <v>19723166.82</v>
      </c>
      <c r="H33" s="35">
        <f t="shared" si="1"/>
        <v>2800029.2100000009</v>
      </c>
    </row>
    <row r="34" spans="1:8" x14ac:dyDescent="0.2">
      <c r="A34" s="28">
        <v>4100</v>
      </c>
      <c r="B34" s="10" t="s">
        <v>90</v>
      </c>
      <c r="C34" s="12">
        <v>0</v>
      </c>
      <c r="D34" s="12">
        <v>0</v>
      </c>
      <c r="E34" s="12">
        <f t="shared" si="0"/>
        <v>0</v>
      </c>
      <c r="F34" s="12">
        <v>0</v>
      </c>
      <c r="G34" s="12">
        <v>0</v>
      </c>
      <c r="H34" s="12">
        <f t="shared" si="1"/>
        <v>0</v>
      </c>
    </row>
    <row r="35" spans="1:8" x14ac:dyDescent="0.2">
      <c r="A35" s="28">
        <v>4200</v>
      </c>
      <c r="B35" s="10" t="s">
        <v>91</v>
      </c>
      <c r="C35" s="12">
        <v>3840000</v>
      </c>
      <c r="D35" s="12">
        <v>153255.24</v>
      </c>
      <c r="E35" s="12">
        <f t="shared" si="0"/>
        <v>3993255.24</v>
      </c>
      <c r="F35" s="12">
        <v>3993173.88</v>
      </c>
      <c r="G35" s="12">
        <v>3993173.88</v>
      </c>
      <c r="H35" s="12">
        <f t="shared" si="1"/>
        <v>81.360000000335276</v>
      </c>
    </row>
    <row r="36" spans="1:8" x14ac:dyDescent="0.2">
      <c r="A36" s="28">
        <v>4300</v>
      </c>
      <c r="B36" s="10" t="s">
        <v>92</v>
      </c>
      <c r="C36" s="12">
        <v>0</v>
      </c>
      <c r="D36" s="12">
        <v>0</v>
      </c>
      <c r="E36" s="12">
        <f t="shared" si="0"/>
        <v>0</v>
      </c>
      <c r="F36" s="12">
        <v>0</v>
      </c>
      <c r="G36" s="12">
        <v>0</v>
      </c>
      <c r="H36" s="12">
        <f t="shared" si="1"/>
        <v>0</v>
      </c>
    </row>
    <row r="37" spans="1:8" x14ac:dyDescent="0.2">
      <c r="A37" s="28">
        <v>4400</v>
      </c>
      <c r="B37" s="10" t="s">
        <v>93</v>
      </c>
      <c r="C37" s="12">
        <v>4719491.7699999996</v>
      </c>
      <c r="D37" s="12">
        <v>13901472.050000001</v>
      </c>
      <c r="E37" s="12">
        <f t="shared" si="0"/>
        <v>18620963.82</v>
      </c>
      <c r="F37" s="12">
        <v>15821015.970000001</v>
      </c>
      <c r="G37" s="12">
        <v>15729992.939999999</v>
      </c>
      <c r="H37" s="12">
        <f t="shared" si="1"/>
        <v>2799947.8499999996</v>
      </c>
    </row>
    <row r="38" spans="1:8" x14ac:dyDescent="0.2">
      <c r="A38" s="28">
        <v>4500</v>
      </c>
      <c r="B38" s="10" t="s">
        <v>40</v>
      </c>
      <c r="C38" s="12">
        <v>0</v>
      </c>
      <c r="D38" s="12">
        <v>0</v>
      </c>
      <c r="E38" s="12">
        <f t="shared" si="0"/>
        <v>0</v>
      </c>
      <c r="F38" s="12">
        <v>0</v>
      </c>
      <c r="G38" s="12">
        <v>0</v>
      </c>
      <c r="H38" s="12">
        <f t="shared" si="1"/>
        <v>0</v>
      </c>
    </row>
    <row r="39" spans="1:8" x14ac:dyDescent="0.2">
      <c r="A39" s="28">
        <v>4600</v>
      </c>
      <c r="B39" s="10" t="s">
        <v>94</v>
      </c>
      <c r="C39" s="12">
        <v>0</v>
      </c>
      <c r="D39" s="12">
        <v>0</v>
      </c>
      <c r="E39" s="12">
        <f t="shared" si="0"/>
        <v>0</v>
      </c>
      <c r="F39" s="12">
        <v>0</v>
      </c>
      <c r="G39" s="12">
        <v>0</v>
      </c>
      <c r="H39" s="12">
        <f t="shared" si="1"/>
        <v>0</v>
      </c>
    </row>
    <row r="40" spans="1:8" x14ac:dyDescent="0.2">
      <c r="A40" s="28">
        <v>4700</v>
      </c>
      <c r="B40" s="10" t="s">
        <v>95</v>
      </c>
      <c r="C40" s="12">
        <v>0</v>
      </c>
      <c r="D40" s="12">
        <v>0</v>
      </c>
      <c r="E40" s="12">
        <f t="shared" si="0"/>
        <v>0</v>
      </c>
      <c r="F40" s="12">
        <v>0</v>
      </c>
      <c r="G40" s="12">
        <v>0</v>
      </c>
      <c r="H40" s="12">
        <f t="shared" si="1"/>
        <v>0</v>
      </c>
    </row>
    <row r="41" spans="1:8" x14ac:dyDescent="0.2">
      <c r="A41" s="28">
        <v>4800</v>
      </c>
      <c r="B41" s="10" t="s">
        <v>36</v>
      </c>
      <c r="C41" s="12">
        <v>0</v>
      </c>
      <c r="D41" s="12">
        <v>0</v>
      </c>
      <c r="E41" s="12">
        <f t="shared" si="0"/>
        <v>0</v>
      </c>
      <c r="F41" s="12">
        <v>0</v>
      </c>
      <c r="G41" s="12">
        <v>0</v>
      </c>
      <c r="H41" s="12">
        <f t="shared" si="1"/>
        <v>0</v>
      </c>
    </row>
    <row r="42" spans="1:8" x14ac:dyDescent="0.2">
      <c r="A42" s="28">
        <v>4900</v>
      </c>
      <c r="B42" s="10" t="s">
        <v>96</v>
      </c>
      <c r="C42" s="12">
        <v>0</v>
      </c>
      <c r="D42" s="12">
        <v>0</v>
      </c>
      <c r="E42" s="12">
        <f t="shared" si="0"/>
        <v>0</v>
      </c>
      <c r="F42" s="12">
        <v>0</v>
      </c>
      <c r="G42" s="12">
        <v>0</v>
      </c>
      <c r="H42" s="12">
        <f t="shared" si="1"/>
        <v>0</v>
      </c>
    </row>
    <row r="43" spans="1:8" x14ac:dyDescent="0.2">
      <c r="A43" s="29" t="s">
        <v>63</v>
      </c>
      <c r="B43" s="6"/>
      <c r="C43" s="35">
        <f>SUM(C44:C52)</f>
        <v>1092525.8799999999</v>
      </c>
      <c r="D43" s="35">
        <f>SUM(D44:D52)</f>
        <v>872777.95</v>
      </c>
      <c r="E43" s="35">
        <f t="shared" si="0"/>
        <v>1965303.8299999998</v>
      </c>
      <c r="F43" s="35">
        <f>SUM(F44:F52)</f>
        <v>1963635.1600000001</v>
      </c>
      <c r="G43" s="35">
        <f>SUM(G44:G52)</f>
        <v>1963635.1600000001</v>
      </c>
      <c r="H43" s="35">
        <f t="shared" si="1"/>
        <v>1668.6699999996927</v>
      </c>
    </row>
    <row r="44" spans="1:8" x14ac:dyDescent="0.2">
      <c r="A44" s="28">
        <v>5100</v>
      </c>
      <c r="B44" s="10" t="s">
        <v>97</v>
      </c>
      <c r="C44" s="12">
        <v>515195.88</v>
      </c>
      <c r="D44" s="12">
        <v>-205015.52</v>
      </c>
      <c r="E44" s="12">
        <f t="shared" si="0"/>
        <v>310180.36</v>
      </c>
      <c r="F44" s="12">
        <v>309293.69</v>
      </c>
      <c r="G44" s="12">
        <v>309293.69</v>
      </c>
      <c r="H44" s="12">
        <f t="shared" si="1"/>
        <v>886.6699999999837</v>
      </c>
    </row>
    <row r="45" spans="1:8" x14ac:dyDescent="0.2">
      <c r="A45" s="28">
        <v>5200</v>
      </c>
      <c r="B45" s="10" t="s">
        <v>98</v>
      </c>
      <c r="C45" s="12">
        <v>0</v>
      </c>
      <c r="D45" s="12">
        <v>0</v>
      </c>
      <c r="E45" s="12">
        <f t="shared" si="0"/>
        <v>0</v>
      </c>
      <c r="F45" s="12">
        <v>0</v>
      </c>
      <c r="G45" s="12">
        <v>0</v>
      </c>
      <c r="H45" s="12">
        <f t="shared" si="1"/>
        <v>0</v>
      </c>
    </row>
    <row r="46" spans="1:8" x14ac:dyDescent="0.2">
      <c r="A46" s="28">
        <v>5300</v>
      </c>
      <c r="B46" s="10" t="s">
        <v>99</v>
      </c>
      <c r="C46" s="12">
        <v>0</v>
      </c>
      <c r="D46" s="12">
        <v>89341.47</v>
      </c>
      <c r="E46" s="12">
        <f t="shared" si="0"/>
        <v>89341.47</v>
      </c>
      <c r="F46" s="12">
        <v>89341.47</v>
      </c>
      <c r="G46" s="12">
        <v>89341.47</v>
      </c>
      <c r="H46" s="12">
        <f t="shared" si="1"/>
        <v>0</v>
      </c>
    </row>
    <row r="47" spans="1:8" x14ac:dyDescent="0.2">
      <c r="A47" s="28">
        <v>5400</v>
      </c>
      <c r="B47" s="10" t="s">
        <v>100</v>
      </c>
      <c r="C47" s="12">
        <v>435600</v>
      </c>
      <c r="D47" s="12">
        <v>1129400</v>
      </c>
      <c r="E47" s="12">
        <f t="shared" si="0"/>
        <v>1565000</v>
      </c>
      <c r="F47" s="12">
        <v>1565000</v>
      </c>
      <c r="G47" s="12">
        <v>1565000</v>
      </c>
      <c r="H47" s="12">
        <f t="shared" si="1"/>
        <v>0</v>
      </c>
    </row>
    <row r="48" spans="1:8" x14ac:dyDescent="0.2">
      <c r="A48" s="28">
        <v>5500</v>
      </c>
      <c r="B48" s="10" t="s">
        <v>101</v>
      </c>
      <c r="C48" s="12">
        <v>0</v>
      </c>
      <c r="D48" s="12">
        <v>0</v>
      </c>
      <c r="E48" s="12">
        <f t="shared" si="0"/>
        <v>0</v>
      </c>
      <c r="F48" s="12">
        <v>0</v>
      </c>
      <c r="G48" s="12">
        <v>0</v>
      </c>
      <c r="H48" s="12">
        <f t="shared" si="1"/>
        <v>0</v>
      </c>
    </row>
    <row r="49" spans="1:8" x14ac:dyDescent="0.2">
      <c r="A49" s="28">
        <v>5600</v>
      </c>
      <c r="B49" s="10" t="s">
        <v>102</v>
      </c>
      <c r="C49" s="12">
        <v>7000</v>
      </c>
      <c r="D49" s="12">
        <v>-6218</v>
      </c>
      <c r="E49" s="12">
        <f t="shared" si="0"/>
        <v>782</v>
      </c>
      <c r="F49" s="12">
        <v>0</v>
      </c>
      <c r="G49" s="12">
        <v>0</v>
      </c>
      <c r="H49" s="12">
        <f t="shared" si="1"/>
        <v>782</v>
      </c>
    </row>
    <row r="50" spans="1:8" x14ac:dyDescent="0.2">
      <c r="A50" s="28">
        <v>5700</v>
      </c>
      <c r="B50" s="10" t="s">
        <v>103</v>
      </c>
      <c r="C50" s="12">
        <v>0</v>
      </c>
      <c r="D50" s="12">
        <v>0</v>
      </c>
      <c r="E50" s="12">
        <f t="shared" si="0"/>
        <v>0</v>
      </c>
      <c r="F50" s="12">
        <v>0</v>
      </c>
      <c r="G50" s="12">
        <v>0</v>
      </c>
      <c r="H50" s="12">
        <f t="shared" si="1"/>
        <v>0</v>
      </c>
    </row>
    <row r="51" spans="1:8" x14ac:dyDescent="0.2">
      <c r="A51" s="28">
        <v>5800</v>
      </c>
      <c r="B51" s="10" t="s">
        <v>104</v>
      </c>
      <c r="C51" s="12">
        <v>113250</v>
      </c>
      <c r="D51" s="12">
        <v>-113250</v>
      </c>
      <c r="E51" s="12">
        <f t="shared" si="0"/>
        <v>0</v>
      </c>
      <c r="F51" s="12">
        <v>0</v>
      </c>
      <c r="G51" s="12">
        <v>0</v>
      </c>
      <c r="H51" s="12">
        <f t="shared" si="1"/>
        <v>0</v>
      </c>
    </row>
    <row r="52" spans="1:8" x14ac:dyDescent="0.2">
      <c r="A52" s="28">
        <v>5900</v>
      </c>
      <c r="B52" s="10" t="s">
        <v>105</v>
      </c>
      <c r="C52" s="12">
        <v>21480</v>
      </c>
      <c r="D52" s="12">
        <v>-21480</v>
      </c>
      <c r="E52" s="12">
        <f t="shared" si="0"/>
        <v>0</v>
      </c>
      <c r="F52" s="12">
        <v>0</v>
      </c>
      <c r="G52" s="12">
        <v>0</v>
      </c>
      <c r="H52" s="12">
        <f t="shared" si="1"/>
        <v>0</v>
      </c>
    </row>
    <row r="53" spans="1:8" x14ac:dyDescent="0.2">
      <c r="A53" s="29" t="s">
        <v>64</v>
      </c>
      <c r="B53" s="6"/>
      <c r="C53" s="35">
        <f>SUM(C54:C56)</f>
        <v>41250892.100000001</v>
      </c>
      <c r="D53" s="35">
        <f>SUM(D54:D56)</f>
        <v>-1716.7800000007555</v>
      </c>
      <c r="E53" s="35">
        <f t="shared" si="0"/>
        <v>41249175.32</v>
      </c>
      <c r="F53" s="35">
        <f>SUM(F54:F56)</f>
        <v>23827284.48</v>
      </c>
      <c r="G53" s="35">
        <f>SUM(G54:G56)</f>
        <v>21475352.850000001</v>
      </c>
      <c r="H53" s="35">
        <f t="shared" si="1"/>
        <v>17421890.84</v>
      </c>
    </row>
    <row r="54" spans="1:8" x14ac:dyDescent="0.2">
      <c r="A54" s="28">
        <v>6100</v>
      </c>
      <c r="B54" s="10" t="s">
        <v>106</v>
      </c>
      <c r="C54" s="12">
        <v>41170892.100000001</v>
      </c>
      <c r="D54" s="12">
        <v>-6884103.8200000003</v>
      </c>
      <c r="E54" s="12">
        <f t="shared" si="0"/>
        <v>34286788.280000001</v>
      </c>
      <c r="F54" s="12">
        <v>21512220.98</v>
      </c>
      <c r="G54" s="12">
        <v>19160289.350000001</v>
      </c>
      <c r="H54" s="12">
        <f t="shared" si="1"/>
        <v>12774567.300000001</v>
      </c>
    </row>
    <row r="55" spans="1:8" x14ac:dyDescent="0.2">
      <c r="A55" s="28">
        <v>6200</v>
      </c>
      <c r="B55" s="10" t="s">
        <v>107</v>
      </c>
      <c r="C55" s="12">
        <v>0</v>
      </c>
      <c r="D55" s="12">
        <v>6692381.0199999996</v>
      </c>
      <c r="E55" s="12">
        <f t="shared" si="0"/>
        <v>6692381.0199999996</v>
      </c>
      <c r="F55" s="12">
        <v>2045057.48</v>
      </c>
      <c r="G55" s="12">
        <v>2045057.48</v>
      </c>
      <c r="H55" s="12">
        <f t="shared" si="1"/>
        <v>4647323.5399999991</v>
      </c>
    </row>
    <row r="56" spans="1:8" x14ac:dyDescent="0.2">
      <c r="A56" s="28">
        <v>6300</v>
      </c>
      <c r="B56" s="10" t="s">
        <v>108</v>
      </c>
      <c r="C56" s="12">
        <v>80000</v>
      </c>
      <c r="D56" s="12">
        <v>190006.02</v>
      </c>
      <c r="E56" s="12">
        <f t="shared" si="0"/>
        <v>270006.02</v>
      </c>
      <c r="F56" s="12">
        <v>270006.02</v>
      </c>
      <c r="G56" s="12">
        <v>270006.02</v>
      </c>
      <c r="H56" s="12">
        <f t="shared" si="1"/>
        <v>0</v>
      </c>
    </row>
    <row r="57" spans="1:8" x14ac:dyDescent="0.2">
      <c r="A57" s="29" t="s">
        <v>65</v>
      </c>
      <c r="B57" s="6"/>
      <c r="C57" s="35">
        <f>SUM(C58:C64)</f>
        <v>0</v>
      </c>
      <c r="D57" s="35">
        <f>SUM(D58:D64)</f>
        <v>0</v>
      </c>
      <c r="E57" s="35">
        <f t="shared" si="0"/>
        <v>0</v>
      </c>
      <c r="F57" s="35">
        <f>SUM(F58:F64)</f>
        <v>0</v>
      </c>
      <c r="G57" s="35">
        <f>SUM(G58:G64)</f>
        <v>0</v>
      </c>
      <c r="H57" s="35">
        <f t="shared" si="1"/>
        <v>0</v>
      </c>
    </row>
    <row r="58" spans="1:8" x14ac:dyDescent="0.2">
      <c r="A58" s="28">
        <v>7100</v>
      </c>
      <c r="B58" s="10" t="s">
        <v>109</v>
      </c>
      <c r="C58" s="12">
        <v>0</v>
      </c>
      <c r="D58" s="12">
        <v>0</v>
      </c>
      <c r="E58" s="12">
        <f t="shared" si="0"/>
        <v>0</v>
      </c>
      <c r="F58" s="12">
        <v>0</v>
      </c>
      <c r="G58" s="12">
        <v>0</v>
      </c>
      <c r="H58" s="12">
        <f t="shared" si="1"/>
        <v>0</v>
      </c>
    </row>
    <row r="59" spans="1:8" x14ac:dyDescent="0.2">
      <c r="A59" s="28">
        <v>7200</v>
      </c>
      <c r="B59" s="10" t="s">
        <v>110</v>
      </c>
      <c r="C59" s="12">
        <v>0</v>
      </c>
      <c r="D59" s="12">
        <v>0</v>
      </c>
      <c r="E59" s="12">
        <f t="shared" si="0"/>
        <v>0</v>
      </c>
      <c r="F59" s="12">
        <v>0</v>
      </c>
      <c r="G59" s="12">
        <v>0</v>
      </c>
      <c r="H59" s="12">
        <f t="shared" si="1"/>
        <v>0</v>
      </c>
    </row>
    <row r="60" spans="1:8" x14ac:dyDescent="0.2">
      <c r="A60" s="28">
        <v>7300</v>
      </c>
      <c r="B60" s="10" t="s">
        <v>111</v>
      </c>
      <c r="C60" s="12">
        <v>0</v>
      </c>
      <c r="D60" s="12">
        <v>0</v>
      </c>
      <c r="E60" s="12">
        <f t="shared" si="0"/>
        <v>0</v>
      </c>
      <c r="F60" s="12">
        <v>0</v>
      </c>
      <c r="G60" s="12">
        <v>0</v>
      </c>
      <c r="H60" s="12">
        <f t="shared" si="1"/>
        <v>0</v>
      </c>
    </row>
    <row r="61" spans="1:8" x14ac:dyDescent="0.2">
      <c r="A61" s="28">
        <v>7400</v>
      </c>
      <c r="B61" s="10" t="s">
        <v>112</v>
      </c>
      <c r="C61" s="12">
        <v>0</v>
      </c>
      <c r="D61" s="12">
        <v>0</v>
      </c>
      <c r="E61" s="12">
        <f t="shared" si="0"/>
        <v>0</v>
      </c>
      <c r="F61" s="12">
        <v>0</v>
      </c>
      <c r="G61" s="12">
        <v>0</v>
      </c>
      <c r="H61" s="12">
        <f t="shared" si="1"/>
        <v>0</v>
      </c>
    </row>
    <row r="62" spans="1:8" x14ac:dyDescent="0.2">
      <c r="A62" s="28">
        <v>7500</v>
      </c>
      <c r="B62" s="10" t="s">
        <v>113</v>
      </c>
      <c r="C62" s="12">
        <v>0</v>
      </c>
      <c r="D62" s="12">
        <v>0</v>
      </c>
      <c r="E62" s="12">
        <f t="shared" si="0"/>
        <v>0</v>
      </c>
      <c r="F62" s="12">
        <v>0</v>
      </c>
      <c r="G62" s="12">
        <v>0</v>
      </c>
      <c r="H62" s="12">
        <f t="shared" si="1"/>
        <v>0</v>
      </c>
    </row>
    <row r="63" spans="1:8" x14ac:dyDescent="0.2">
      <c r="A63" s="28">
        <v>7600</v>
      </c>
      <c r="B63" s="10" t="s">
        <v>114</v>
      </c>
      <c r="C63" s="12">
        <v>0</v>
      </c>
      <c r="D63" s="12">
        <v>0</v>
      </c>
      <c r="E63" s="12">
        <f t="shared" si="0"/>
        <v>0</v>
      </c>
      <c r="F63" s="12">
        <v>0</v>
      </c>
      <c r="G63" s="12">
        <v>0</v>
      </c>
      <c r="H63" s="12">
        <f t="shared" si="1"/>
        <v>0</v>
      </c>
    </row>
    <row r="64" spans="1:8" x14ac:dyDescent="0.2">
      <c r="A64" s="28">
        <v>7900</v>
      </c>
      <c r="B64" s="10" t="s">
        <v>115</v>
      </c>
      <c r="C64" s="12">
        <v>0</v>
      </c>
      <c r="D64" s="12">
        <v>0</v>
      </c>
      <c r="E64" s="12">
        <f t="shared" si="0"/>
        <v>0</v>
      </c>
      <c r="F64" s="12">
        <v>0</v>
      </c>
      <c r="G64" s="12">
        <v>0</v>
      </c>
      <c r="H64" s="12">
        <f t="shared" si="1"/>
        <v>0</v>
      </c>
    </row>
    <row r="65" spans="1:8" x14ac:dyDescent="0.2">
      <c r="A65" s="29" t="s">
        <v>66</v>
      </c>
      <c r="B65" s="6"/>
      <c r="C65" s="35">
        <f>SUM(C66:C68)</f>
        <v>0</v>
      </c>
      <c r="D65" s="35">
        <f>SUM(D66:D68)</f>
        <v>624795.43000000005</v>
      </c>
      <c r="E65" s="35">
        <f t="shared" si="0"/>
        <v>624795.43000000005</v>
      </c>
      <c r="F65" s="35">
        <f>SUM(F66:F68)</f>
        <v>624795.43000000005</v>
      </c>
      <c r="G65" s="35">
        <f>SUM(G66:G68)</f>
        <v>624795.43000000005</v>
      </c>
      <c r="H65" s="35">
        <f t="shared" si="1"/>
        <v>0</v>
      </c>
    </row>
    <row r="66" spans="1:8" x14ac:dyDescent="0.2">
      <c r="A66" s="28">
        <v>8100</v>
      </c>
      <c r="B66" s="10" t="s">
        <v>37</v>
      </c>
      <c r="C66" s="12">
        <v>0</v>
      </c>
      <c r="D66" s="12">
        <v>0</v>
      </c>
      <c r="E66" s="12">
        <f t="shared" si="0"/>
        <v>0</v>
      </c>
      <c r="F66" s="12">
        <v>0</v>
      </c>
      <c r="G66" s="12">
        <v>0</v>
      </c>
      <c r="H66" s="12">
        <f t="shared" si="1"/>
        <v>0</v>
      </c>
    </row>
    <row r="67" spans="1:8" x14ac:dyDescent="0.2">
      <c r="A67" s="28">
        <v>8300</v>
      </c>
      <c r="B67" s="10" t="s">
        <v>38</v>
      </c>
      <c r="C67" s="12">
        <v>0</v>
      </c>
      <c r="D67" s="12">
        <v>0</v>
      </c>
      <c r="E67" s="12">
        <f t="shared" si="0"/>
        <v>0</v>
      </c>
      <c r="F67" s="12">
        <v>0</v>
      </c>
      <c r="G67" s="12">
        <v>0</v>
      </c>
      <c r="H67" s="12">
        <f t="shared" si="1"/>
        <v>0</v>
      </c>
    </row>
    <row r="68" spans="1:8" x14ac:dyDescent="0.2">
      <c r="A68" s="28">
        <v>8500</v>
      </c>
      <c r="B68" s="10" t="s">
        <v>39</v>
      </c>
      <c r="C68" s="12">
        <v>0</v>
      </c>
      <c r="D68" s="12">
        <v>624795.43000000005</v>
      </c>
      <c r="E68" s="12">
        <f t="shared" si="0"/>
        <v>624795.43000000005</v>
      </c>
      <c r="F68" s="12">
        <v>624795.43000000005</v>
      </c>
      <c r="G68" s="12">
        <v>624795.43000000005</v>
      </c>
      <c r="H68" s="12">
        <f t="shared" si="1"/>
        <v>0</v>
      </c>
    </row>
    <row r="69" spans="1:8" x14ac:dyDescent="0.2">
      <c r="A69" s="29" t="s">
        <v>67</v>
      </c>
      <c r="B69" s="6"/>
      <c r="C69" s="35">
        <f>SUM(C70:C76)</f>
        <v>0</v>
      </c>
      <c r="D69" s="35">
        <f>SUM(D70:D76)</f>
        <v>0</v>
      </c>
      <c r="E69" s="35">
        <f t="shared" si="0"/>
        <v>0</v>
      </c>
      <c r="F69" s="35">
        <f>SUM(F70:F76)</f>
        <v>0</v>
      </c>
      <c r="G69" s="35">
        <f>SUM(G70:G76)</f>
        <v>0</v>
      </c>
      <c r="H69" s="35">
        <f t="shared" si="1"/>
        <v>0</v>
      </c>
    </row>
    <row r="70" spans="1:8" x14ac:dyDescent="0.2">
      <c r="A70" s="28">
        <v>9100</v>
      </c>
      <c r="B70" s="10" t="s">
        <v>116</v>
      </c>
      <c r="C70" s="12">
        <v>0</v>
      </c>
      <c r="D70" s="12">
        <v>0</v>
      </c>
      <c r="E70" s="12">
        <f t="shared" ref="E70:E76" si="2">C70+D70</f>
        <v>0</v>
      </c>
      <c r="F70" s="12">
        <v>0</v>
      </c>
      <c r="G70" s="12">
        <v>0</v>
      </c>
      <c r="H70" s="12">
        <f t="shared" ref="H70:H76" si="3">E70-F70</f>
        <v>0</v>
      </c>
    </row>
    <row r="71" spans="1:8" x14ac:dyDescent="0.2">
      <c r="A71" s="28">
        <v>9200</v>
      </c>
      <c r="B71" s="10" t="s">
        <v>117</v>
      </c>
      <c r="C71" s="12">
        <v>0</v>
      </c>
      <c r="D71" s="12">
        <v>0</v>
      </c>
      <c r="E71" s="12">
        <f t="shared" si="2"/>
        <v>0</v>
      </c>
      <c r="F71" s="12">
        <v>0</v>
      </c>
      <c r="G71" s="12">
        <v>0</v>
      </c>
      <c r="H71" s="12">
        <f t="shared" si="3"/>
        <v>0</v>
      </c>
    </row>
    <row r="72" spans="1:8" x14ac:dyDescent="0.2">
      <c r="A72" s="28">
        <v>9300</v>
      </c>
      <c r="B72" s="10" t="s">
        <v>118</v>
      </c>
      <c r="C72" s="12">
        <v>0</v>
      </c>
      <c r="D72" s="12">
        <v>0</v>
      </c>
      <c r="E72" s="12">
        <f t="shared" si="2"/>
        <v>0</v>
      </c>
      <c r="F72" s="12">
        <v>0</v>
      </c>
      <c r="G72" s="12">
        <v>0</v>
      </c>
      <c r="H72" s="12">
        <f t="shared" si="3"/>
        <v>0</v>
      </c>
    </row>
    <row r="73" spans="1:8" x14ac:dyDescent="0.2">
      <c r="A73" s="28">
        <v>9400</v>
      </c>
      <c r="B73" s="10" t="s">
        <v>119</v>
      </c>
      <c r="C73" s="12">
        <v>0</v>
      </c>
      <c r="D73" s="12">
        <v>0</v>
      </c>
      <c r="E73" s="12">
        <f t="shared" si="2"/>
        <v>0</v>
      </c>
      <c r="F73" s="12">
        <v>0</v>
      </c>
      <c r="G73" s="12">
        <v>0</v>
      </c>
      <c r="H73" s="12">
        <f t="shared" si="3"/>
        <v>0</v>
      </c>
    </row>
    <row r="74" spans="1:8" x14ac:dyDescent="0.2">
      <c r="A74" s="28">
        <v>9500</v>
      </c>
      <c r="B74" s="10" t="s">
        <v>120</v>
      </c>
      <c r="C74" s="12">
        <v>0</v>
      </c>
      <c r="D74" s="12">
        <v>0</v>
      </c>
      <c r="E74" s="12">
        <f t="shared" si="2"/>
        <v>0</v>
      </c>
      <c r="F74" s="12">
        <v>0</v>
      </c>
      <c r="G74" s="12">
        <v>0</v>
      </c>
      <c r="H74" s="12">
        <f t="shared" si="3"/>
        <v>0</v>
      </c>
    </row>
    <row r="75" spans="1:8" x14ac:dyDescent="0.2">
      <c r="A75" s="28">
        <v>9600</v>
      </c>
      <c r="B75" s="10" t="s">
        <v>121</v>
      </c>
      <c r="C75" s="12">
        <v>0</v>
      </c>
      <c r="D75" s="12">
        <v>0</v>
      </c>
      <c r="E75" s="12">
        <f t="shared" si="2"/>
        <v>0</v>
      </c>
      <c r="F75" s="12">
        <v>0</v>
      </c>
      <c r="G75" s="12">
        <v>0</v>
      </c>
      <c r="H75" s="12">
        <f t="shared" si="3"/>
        <v>0</v>
      </c>
    </row>
    <row r="76" spans="1:8" x14ac:dyDescent="0.2">
      <c r="A76" s="32">
        <v>9900</v>
      </c>
      <c r="B76" s="11" t="s">
        <v>122</v>
      </c>
      <c r="C76" s="36">
        <v>0</v>
      </c>
      <c r="D76" s="36">
        <v>0</v>
      </c>
      <c r="E76" s="36">
        <f t="shared" si="2"/>
        <v>0</v>
      </c>
      <c r="F76" s="36">
        <v>0</v>
      </c>
      <c r="G76" s="36">
        <v>0</v>
      </c>
      <c r="H76" s="36">
        <f t="shared" si="3"/>
        <v>0</v>
      </c>
    </row>
    <row r="77" spans="1:8" x14ac:dyDescent="0.2">
      <c r="A77" s="7"/>
      <c r="B77" s="30" t="s">
        <v>51</v>
      </c>
      <c r="C77" s="37">
        <f t="shared" ref="C77:H77" si="4">SUM(C5+C13+C23+C33+C43+C53+C57+C65+C69)</f>
        <v>86580730.690000013</v>
      </c>
      <c r="D77" s="37">
        <f t="shared" si="4"/>
        <v>24653296.949999999</v>
      </c>
      <c r="E77" s="37">
        <f t="shared" si="4"/>
        <v>111234027.64000002</v>
      </c>
      <c r="F77" s="37">
        <f t="shared" si="4"/>
        <v>89368737.750000015</v>
      </c>
      <c r="G77" s="37">
        <f t="shared" si="4"/>
        <v>86476202.969999999</v>
      </c>
      <c r="H77" s="37">
        <f t="shared" si="4"/>
        <v>21865289.890000001</v>
      </c>
    </row>
    <row r="79" spans="1:8" x14ac:dyDescent="0.2">
      <c r="A79" s="1" t="s">
        <v>126</v>
      </c>
    </row>
    <row r="86" spans="1:7" x14ac:dyDescent="0.2">
      <c r="A86" s="53"/>
      <c r="B86" s="54" t="s">
        <v>152</v>
      </c>
      <c r="C86" s="55"/>
      <c r="D86" s="56"/>
      <c r="E86" s="56"/>
      <c r="F86" s="52" t="s">
        <v>153</v>
      </c>
      <c r="G86" s="52"/>
    </row>
    <row r="87" spans="1:7" x14ac:dyDescent="0.2">
      <c r="A87" s="53"/>
      <c r="B87" s="54" t="s">
        <v>154</v>
      </c>
      <c r="C87" s="55"/>
      <c r="D87" s="56"/>
      <c r="E87" s="53"/>
      <c r="F87" s="52" t="s">
        <v>155</v>
      </c>
      <c r="G87" s="52"/>
    </row>
  </sheetData>
  <sheetProtection formatCells="0" formatColumns="0" formatRows="0" autoFilter="0"/>
  <mergeCells count="6">
    <mergeCell ref="A1:H1"/>
    <mergeCell ref="C2:G2"/>
    <mergeCell ref="H2:H3"/>
    <mergeCell ref="A2:B4"/>
    <mergeCell ref="F87:G87"/>
    <mergeCell ref="F86:G86"/>
  </mergeCells>
  <printOptions horizontalCentered="1"/>
  <pageMargins left="0.70866141732283472" right="0.70866141732283472" top="0.74803149606299213" bottom="0.74803149606299213" header="0.31496062992125984" footer="0.31496062992125984"/>
  <pageSetup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showGridLines="0" view="pageBreakPreview" zoomScale="60" zoomScaleNormal="100" workbookViewId="0">
      <selection activeCell="R74" sqref="R74"/>
    </sheetView>
  </sheetViews>
  <sheetFormatPr baseColWidth="10" defaultRowHeight="11.25" x14ac:dyDescent="0.2"/>
  <cols>
    <col min="1" max="1" width="0.33203125" style="1" customWidth="1"/>
    <col min="2" max="2" width="47.6640625" style="1" customWidth="1"/>
    <col min="3" max="8" width="18.33203125" style="1" customWidth="1"/>
    <col min="9" max="16384" width="12" style="1"/>
  </cols>
  <sheetData>
    <row r="1" spans="1:8" ht="50.1" customHeight="1" x14ac:dyDescent="0.2">
      <c r="A1" s="41" t="s">
        <v>130</v>
      </c>
      <c r="B1" s="42"/>
      <c r="C1" s="42"/>
      <c r="D1" s="42"/>
      <c r="E1" s="42"/>
      <c r="F1" s="42"/>
      <c r="G1" s="42"/>
      <c r="H1" s="43"/>
    </row>
    <row r="2" spans="1:8" x14ac:dyDescent="0.2">
      <c r="A2" s="46" t="s">
        <v>52</v>
      </c>
      <c r="B2" s="47"/>
      <c r="C2" s="41" t="s">
        <v>58</v>
      </c>
      <c r="D2" s="42"/>
      <c r="E2" s="42"/>
      <c r="F2" s="42"/>
      <c r="G2" s="43"/>
      <c r="H2" s="44" t="s">
        <v>57</v>
      </c>
    </row>
    <row r="3" spans="1:8" ht="24.95" customHeight="1" x14ac:dyDescent="0.2">
      <c r="A3" s="48"/>
      <c r="B3" s="49"/>
      <c r="C3" s="8" t="s">
        <v>53</v>
      </c>
      <c r="D3" s="8" t="s">
        <v>123</v>
      </c>
      <c r="E3" s="8" t="s">
        <v>54</v>
      </c>
      <c r="F3" s="8" t="s">
        <v>55</v>
      </c>
      <c r="G3" s="8" t="s">
        <v>56</v>
      </c>
      <c r="H3" s="45"/>
    </row>
    <row r="4" spans="1:8" x14ac:dyDescent="0.2">
      <c r="A4" s="50"/>
      <c r="B4" s="51"/>
      <c r="C4" s="9">
        <v>1</v>
      </c>
      <c r="D4" s="9">
        <v>2</v>
      </c>
      <c r="E4" s="9" t="s">
        <v>124</v>
      </c>
      <c r="F4" s="9">
        <v>4</v>
      </c>
      <c r="G4" s="9">
        <v>5</v>
      </c>
      <c r="H4" s="9" t="s">
        <v>125</v>
      </c>
    </row>
    <row r="5" spans="1:8" x14ac:dyDescent="0.2">
      <c r="A5" s="5"/>
      <c r="B5" s="13" t="s">
        <v>0</v>
      </c>
      <c r="C5" s="38">
        <v>44237312.710000001</v>
      </c>
      <c r="D5" s="38">
        <v>23157440.350000001</v>
      </c>
      <c r="E5" s="38">
        <f>C5+D5</f>
        <v>67394753.060000002</v>
      </c>
      <c r="F5" s="38">
        <v>62953022.68</v>
      </c>
      <c r="G5" s="38">
        <v>62412419.530000001</v>
      </c>
      <c r="H5" s="38">
        <f>E5-F5</f>
        <v>4441730.3800000027</v>
      </c>
    </row>
    <row r="6" spans="1:8" x14ac:dyDescent="0.2">
      <c r="A6" s="5"/>
      <c r="B6" s="13" t="s">
        <v>1</v>
      </c>
      <c r="C6" s="38">
        <v>42343417.979999997</v>
      </c>
      <c r="D6" s="38">
        <v>1495856.6</v>
      </c>
      <c r="E6" s="38">
        <f>C6+D6</f>
        <v>43839274.579999998</v>
      </c>
      <c r="F6" s="38">
        <v>26415715.07</v>
      </c>
      <c r="G6" s="38">
        <v>24063783.440000001</v>
      </c>
      <c r="H6" s="38">
        <f>E6-F6</f>
        <v>17423559.509999998</v>
      </c>
    </row>
    <row r="7" spans="1:8" x14ac:dyDescent="0.2">
      <c r="A7" s="5"/>
      <c r="B7" s="13" t="s">
        <v>2</v>
      </c>
      <c r="C7" s="38">
        <v>0</v>
      </c>
      <c r="D7" s="38">
        <v>0</v>
      </c>
      <c r="E7" s="38">
        <f>C7+D7</f>
        <v>0</v>
      </c>
      <c r="F7" s="38">
        <v>0</v>
      </c>
      <c r="G7" s="38">
        <v>0</v>
      </c>
      <c r="H7" s="38">
        <f>E7-F7</f>
        <v>0</v>
      </c>
    </row>
    <row r="8" spans="1:8" x14ac:dyDescent="0.2">
      <c r="A8" s="5"/>
      <c r="B8" s="13" t="s">
        <v>40</v>
      </c>
      <c r="C8" s="38">
        <v>0</v>
      </c>
      <c r="D8" s="38">
        <v>0</v>
      </c>
      <c r="E8" s="38">
        <f>C8+D8</f>
        <v>0</v>
      </c>
      <c r="F8" s="38">
        <v>0</v>
      </c>
      <c r="G8" s="38">
        <v>0</v>
      </c>
      <c r="H8" s="38">
        <f>E8-F8</f>
        <v>0</v>
      </c>
    </row>
    <row r="9" spans="1:8" x14ac:dyDescent="0.2">
      <c r="A9" s="5"/>
      <c r="B9" s="33" t="s">
        <v>37</v>
      </c>
      <c r="C9" s="39">
        <v>0</v>
      </c>
      <c r="D9" s="39">
        <v>0</v>
      </c>
      <c r="E9" s="39">
        <f>C9+D9</f>
        <v>0</v>
      </c>
      <c r="F9" s="39">
        <v>0</v>
      </c>
      <c r="G9" s="39">
        <v>0</v>
      </c>
      <c r="H9" s="39">
        <f>E9-F9</f>
        <v>0</v>
      </c>
    </row>
    <row r="10" spans="1:8" x14ac:dyDescent="0.2">
      <c r="A10" s="14"/>
      <c r="B10" s="30" t="s">
        <v>51</v>
      </c>
      <c r="C10" s="37">
        <f t="shared" ref="C10:H10" si="0">SUM(C5+C6+C7+C8+C9)</f>
        <v>86580730.689999998</v>
      </c>
      <c r="D10" s="37">
        <f t="shared" si="0"/>
        <v>24653296.950000003</v>
      </c>
      <c r="E10" s="37">
        <f t="shared" si="0"/>
        <v>111234027.64</v>
      </c>
      <c r="F10" s="37">
        <f t="shared" si="0"/>
        <v>89368737.75</v>
      </c>
      <c r="G10" s="37">
        <f t="shared" si="0"/>
        <v>86476202.969999999</v>
      </c>
      <c r="H10" s="37">
        <f t="shared" si="0"/>
        <v>21865289.890000001</v>
      </c>
    </row>
    <row r="12" spans="1:8" x14ac:dyDescent="0.2">
      <c r="A12" s="1" t="s">
        <v>126</v>
      </c>
    </row>
    <row r="22" spans="2:8" x14ac:dyDescent="0.2">
      <c r="B22" s="57" t="s">
        <v>152</v>
      </c>
      <c r="C22" s="57"/>
      <c r="D22" s="58"/>
      <c r="E22" s="59"/>
      <c r="F22" s="52" t="s">
        <v>153</v>
      </c>
      <c r="G22" s="52"/>
      <c r="H22" s="52"/>
    </row>
    <row r="23" spans="2:8" x14ac:dyDescent="0.2">
      <c r="B23" s="57" t="s">
        <v>154</v>
      </c>
      <c r="C23" s="57"/>
      <c r="D23" s="58"/>
      <c r="E23" s="59"/>
      <c r="F23" s="52" t="s">
        <v>155</v>
      </c>
      <c r="G23" s="52"/>
      <c r="H23" s="52"/>
    </row>
  </sheetData>
  <sheetProtection formatCells="0" formatColumns="0" formatRows="0" autoFilter="0"/>
  <mergeCells count="8">
    <mergeCell ref="A1:H1"/>
    <mergeCell ref="C2:G2"/>
    <mergeCell ref="H2:H3"/>
    <mergeCell ref="A2:B4"/>
    <mergeCell ref="B23:C23"/>
    <mergeCell ref="F23:H23"/>
    <mergeCell ref="F22:H22"/>
    <mergeCell ref="B22:C2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2"/>
  <sheetViews>
    <sheetView showGridLines="0" view="pageBreakPreview" topLeftCell="A31" zoomScale="60" zoomScaleNormal="100" workbookViewId="0">
      <selection activeCell="O99" sqref="O99"/>
    </sheetView>
  </sheetViews>
  <sheetFormatPr baseColWidth="10" defaultRowHeight="11.25" x14ac:dyDescent="0.2"/>
  <cols>
    <col min="1" max="1" width="1.33203125" style="1" customWidth="1"/>
    <col min="2" max="2" width="80.5" style="1" customWidth="1"/>
    <col min="3" max="8" width="18.33203125" style="1" customWidth="1"/>
    <col min="9" max="16384" width="12" style="1"/>
  </cols>
  <sheetData>
    <row r="1" spans="1:8" ht="45" customHeight="1" x14ac:dyDescent="0.2">
      <c r="A1" s="41" t="s">
        <v>148</v>
      </c>
      <c r="B1" s="42"/>
      <c r="C1" s="42"/>
      <c r="D1" s="42"/>
      <c r="E1" s="42"/>
      <c r="F1" s="42"/>
      <c r="G1" s="42"/>
      <c r="H1" s="43"/>
    </row>
    <row r="2" spans="1:8" x14ac:dyDescent="0.2">
      <c r="A2" s="46" t="s">
        <v>52</v>
      </c>
      <c r="B2" s="47"/>
      <c r="C2" s="41" t="s">
        <v>58</v>
      </c>
      <c r="D2" s="42"/>
      <c r="E2" s="42"/>
      <c r="F2" s="42"/>
      <c r="G2" s="43"/>
      <c r="H2" s="44" t="s">
        <v>57</v>
      </c>
    </row>
    <row r="3" spans="1:8" ht="24.95" customHeight="1" x14ac:dyDescent="0.2">
      <c r="A3" s="48"/>
      <c r="B3" s="49"/>
      <c r="C3" s="8" t="s">
        <v>53</v>
      </c>
      <c r="D3" s="8" t="s">
        <v>123</v>
      </c>
      <c r="E3" s="8" t="s">
        <v>54</v>
      </c>
      <c r="F3" s="8" t="s">
        <v>55</v>
      </c>
      <c r="G3" s="8" t="s">
        <v>56</v>
      </c>
      <c r="H3" s="45"/>
    </row>
    <row r="4" spans="1:8" x14ac:dyDescent="0.2">
      <c r="A4" s="50"/>
      <c r="B4" s="51"/>
      <c r="C4" s="9">
        <v>1</v>
      </c>
      <c r="D4" s="9">
        <v>2</v>
      </c>
      <c r="E4" s="9" t="s">
        <v>124</v>
      </c>
      <c r="F4" s="9">
        <v>4</v>
      </c>
      <c r="G4" s="9">
        <v>5</v>
      </c>
      <c r="H4" s="9" t="s">
        <v>125</v>
      </c>
    </row>
    <row r="5" spans="1:8" x14ac:dyDescent="0.2">
      <c r="A5" s="18"/>
      <c r="B5" s="16"/>
      <c r="C5" s="20"/>
      <c r="D5" s="20"/>
      <c r="E5" s="20"/>
      <c r="F5" s="20"/>
      <c r="G5" s="20"/>
      <c r="H5" s="20"/>
    </row>
    <row r="6" spans="1:8" x14ac:dyDescent="0.2">
      <c r="A6" s="4"/>
      <c r="B6" s="15" t="s">
        <v>131</v>
      </c>
      <c r="C6" s="12">
        <v>2909427.36</v>
      </c>
      <c r="D6" s="12">
        <v>58009.03</v>
      </c>
      <c r="E6" s="12">
        <f>C6+D6</f>
        <v>2967436.3899999997</v>
      </c>
      <c r="F6" s="12">
        <v>2908455.84</v>
      </c>
      <c r="G6" s="12">
        <v>2908455.84</v>
      </c>
      <c r="H6" s="12">
        <f>E6-F6</f>
        <v>58980.549999999814</v>
      </c>
    </row>
    <row r="7" spans="1:8" x14ac:dyDescent="0.2">
      <c r="A7" s="4"/>
      <c r="B7" s="15" t="s">
        <v>132</v>
      </c>
      <c r="C7" s="12">
        <v>10837159.890000001</v>
      </c>
      <c r="D7" s="12">
        <v>12900619.710000001</v>
      </c>
      <c r="E7" s="12">
        <f t="shared" ref="E7:E12" si="0">C7+D7</f>
        <v>23737779.600000001</v>
      </c>
      <c r="F7" s="12">
        <v>21825476.57</v>
      </c>
      <c r="G7" s="12">
        <v>21641388.739999998</v>
      </c>
      <c r="H7" s="12">
        <f t="shared" ref="H7:H12" si="1">E7-F7</f>
        <v>1912303.0300000012</v>
      </c>
    </row>
    <row r="8" spans="1:8" x14ac:dyDescent="0.2">
      <c r="A8" s="4"/>
      <c r="B8" s="15" t="s">
        <v>133</v>
      </c>
      <c r="C8" s="12">
        <v>464015.58</v>
      </c>
      <c r="D8" s="12">
        <v>-74896.41</v>
      </c>
      <c r="E8" s="12">
        <f t="shared" si="0"/>
        <v>389119.17000000004</v>
      </c>
      <c r="F8" s="12">
        <v>366421.13</v>
      </c>
      <c r="G8" s="12">
        <v>366421.13</v>
      </c>
      <c r="H8" s="12">
        <f t="shared" si="1"/>
        <v>22698.040000000037</v>
      </c>
    </row>
    <row r="9" spans="1:8" x14ac:dyDescent="0.2">
      <c r="A9" s="4"/>
      <c r="B9" s="15" t="s">
        <v>134</v>
      </c>
      <c r="C9" s="12">
        <v>1309084.42</v>
      </c>
      <c r="D9" s="12">
        <v>-312214.62</v>
      </c>
      <c r="E9" s="12">
        <f t="shared" si="0"/>
        <v>996869.79999999993</v>
      </c>
      <c r="F9" s="12">
        <v>962126.56</v>
      </c>
      <c r="G9" s="12">
        <v>962126.56</v>
      </c>
      <c r="H9" s="12">
        <f t="shared" si="1"/>
        <v>34743.239999999874</v>
      </c>
    </row>
    <row r="10" spans="1:8" x14ac:dyDescent="0.2">
      <c r="A10" s="4"/>
      <c r="B10" s="15" t="s">
        <v>135</v>
      </c>
      <c r="C10" s="12">
        <v>1864054.98</v>
      </c>
      <c r="D10" s="12">
        <v>1180344.8899999999</v>
      </c>
      <c r="E10" s="12">
        <f t="shared" si="0"/>
        <v>3044399.87</v>
      </c>
      <c r="F10" s="12">
        <v>2968429.18</v>
      </c>
      <c r="G10" s="12">
        <v>2968429.18</v>
      </c>
      <c r="H10" s="12">
        <f t="shared" si="1"/>
        <v>75970.689999999944</v>
      </c>
    </row>
    <row r="11" spans="1:8" x14ac:dyDescent="0.2">
      <c r="A11" s="4"/>
      <c r="B11" s="15" t="s">
        <v>136</v>
      </c>
      <c r="C11" s="12">
        <v>1502812.03</v>
      </c>
      <c r="D11" s="12">
        <v>600895.76</v>
      </c>
      <c r="E11" s="12">
        <f t="shared" si="0"/>
        <v>2103707.79</v>
      </c>
      <c r="F11" s="12">
        <v>1856282.65</v>
      </c>
      <c r="G11" s="12">
        <v>1856282.65</v>
      </c>
      <c r="H11" s="12">
        <f t="shared" si="1"/>
        <v>247425.14000000013</v>
      </c>
    </row>
    <row r="12" spans="1:8" x14ac:dyDescent="0.2">
      <c r="A12" s="4"/>
      <c r="B12" s="15" t="s">
        <v>137</v>
      </c>
      <c r="C12" s="12">
        <v>1065307.6100000001</v>
      </c>
      <c r="D12" s="12">
        <v>-366598.94</v>
      </c>
      <c r="E12" s="12">
        <f t="shared" si="0"/>
        <v>698708.67000000016</v>
      </c>
      <c r="F12" s="12">
        <v>668247.28</v>
      </c>
      <c r="G12" s="12">
        <v>668247.28</v>
      </c>
      <c r="H12" s="12">
        <f t="shared" si="1"/>
        <v>30461.39000000013</v>
      </c>
    </row>
    <row r="13" spans="1:8" x14ac:dyDescent="0.2">
      <c r="A13" s="4"/>
      <c r="B13" s="15" t="s">
        <v>138</v>
      </c>
      <c r="C13" s="12">
        <v>305132.84999999998</v>
      </c>
      <c r="D13" s="12">
        <v>-5497.1</v>
      </c>
      <c r="E13" s="12">
        <f t="shared" ref="E13" si="2">C13+D13</f>
        <v>299635.75</v>
      </c>
      <c r="F13" s="12">
        <v>266384.19</v>
      </c>
      <c r="G13" s="12">
        <v>266384.19</v>
      </c>
      <c r="H13" s="12">
        <f t="shared" ref="H13" si="3">E13-F13</f>
        <v>33251.56</v>
      </c>
    </row>
    <row r="14" spans="1:8" x14ac:dyDescent="0.2">
      <c r="A14" s="4"/>
      <c r="B14" s="15" t="s">
        <v>139</v>
      </c>
      <c r="C14" s="12">
        <v>518830.72</v>
      </c>
      <c r="D14" s="12">
        <v>-87163.23</v>
      </c>
      <c r="E14" s="12">
        <f t="shared" ref="E14" si="4">C14+D14</f>
        <v>431667.49</v>
      </c>
      <c r="F14" s="12">
        <v>421567.33</v>
      </c>
      <c r="G14" s="12">
        <v>421567.33</v>
      </c>
      <c r="H14" s="12">
        <f t="shared" ref="H14" si="5">E14-F14</f>
        <v>10100.159999999974</v>
      </c>
    </row>
    <row r="15" spans="1:8" x14ac:dyDescent="0.2">
      <c r="A15" s="4"/>
      <c r="B15" s="15" t="s">
        <v>140</v>
      </c>
      <c r="C15" s="12">
        <v>14655642.73</v>
      </c>
      <c r="D15" s="12">
        <v>6431777.0999999996</v>
      </c>
      <c r="E15" s="12">
        <f t="shared" ref="E15" si="6">C15+D15</f>
        <v>21087419.829999998</v>
      </c>
      <c r="F15" s="12">
        <v>20121416.899999999</v>
      </c>
      <c r="G15" s="12">
        <v>19769111.579999998</v>
      </c>
      <c r="H15" s="12">
        <f t="shared" ref="H15" si="7">E15-F15</f>
        <v>966002.9299999997</v>
      </c>
    </row>
    <row r="16" spans="1:8" x14ac:dyDescent="0.2">
      <c r="A16" s="4"/>
      <c r="B16" s="15" t="s">
        <v>141</v>
      </c>
      <c r="C16" s="12">
        <v>447045.44</v>
      </c>
      <c r="D16" s="12">
        <v>-14315.02</v>
      </c>
      <c r="E16" s="12">
        <f t="shared" ref="E16" si="8">C16+D16</f>
        <v>432730.42</v>
      </c>
      <c r="F16" s="12">
        <v>403459.62</v>
      </c>
      <c r="G16" s="12">
        <v>403459.62</v>
      </c>
      <c r="H16" s="12">
        <f t="shared" ref="H16" si="9">E16-F16</f>
        <v>29270.799999999988</v>
      </c>
    </row>
    <row r="17" spans="1:8" x14ac:dyDescent="0.2">
      <c r="A17" s="4"/>
      <c r="B17" s="15" t="s">
        <v>142</v>
      </c>
      <c r="C17" s="12">
        <v>1565473.93</v>
      </c>
      <c r="D17" s="12">
        <v>105008.99</v>
      </c>
      <c r="E17" s="12">
        <f t="shared" ref="E17" si="10">C17+D17</f>
        <v>1670482.92</v>
      </c>
      <c r="F17" s="12">
        <v>1604847.28</v>
      </c>
      <c r="G17" s="12">
        <v>1614847.28</v>
      </c>
      <c r="H17" s="12">
        <f t="shared" ref="H17" si="11">E17-F17</f>
        <v>65635.639999999898</v>
      </c>
    </row>
    <row r="18" spans="1:8" x14ac:dyDescent="0.2">
      <c r="A18" s="4"/>
      <c r="B18" s="15" t="s">
        <v>143</v>
      </c>
      <c r="C18" s="12">
        <v>44287289.509999998</v>
      </c>
      <c r="D18" s="12">
        <v>67796.429999999993</v>
      </c>
      <c r="E18" s="12">
        <f t="shared" ref="E18" si="12">C18+D18</f>
        <v>44355085.939999998</v>
      </c>
      <c r="F18" s="12">
        <v>26833968.879999999</v>
      </c>
      <c r="G18" s="12">
        <v>24478870.449999999</v>
      </c>
      <c r="H18" s="12">
        <f t="shared" ref="H18" si="13">E18-F18</f>
        <v>17521117.059999999</v>
      </c>
    </row>
    <row r="19" spans="1:8" x14ac:dyDescent="0.2">
      <c r="A19" s="4"/>
      <c r="B19" s="15" t="s">
        <v>144</v>
      </c>
      <c r="C19" s="12">
        <v>661591.84</v>
      </c>
      <c r="D19" s="12">
        <v>48857.17</v>
      </c>
      <c r="E19" s="12">
        <f t="shared" ref="E19" si="14">C19+D19</f>
        <v>710449.01</v>
      </c>
      <c r="F19" s="12">
        <v>689890.76</v>
      </c>
      <c r="G19" s="12">
        <v>678847.56</v>
      </c>
      <c r="H19" s="12">
        <f t="shared" ref="H19" si="15">E19-F19</f>
        <v>20558.25</v>
      </c>
    </row>
    <row r="20" spans="1:8" x14ac:dyDescent="0.2">
      <c r="A20" s="4"/>
      <c r="B20" s="15" t="s">
        <v>145</v>
      </c>
      <c r="C20" s="12">
        <v>1321275.25</v>
      </c>
      <c r="D20" s="12">
        <v>-234043.55</v>
      </c>
      <c r="E20" s="12">
        <f t="shared" ref="E20" si="16">C20+D20</f>
        <v>1087231.7</v>
      </c>
      <c r="F20" s="12">
        <v>878759.47</v>
      </c>
      <c r="G20" s="12">
        <v>878759.47</v>
      </c>
      <c r="H20" s="12">
        <f t="shared" ref="H20" si="17">E20-F20</f>
        <v>208472.22999999998</v>
      </c>
    </row>
    <row r="21" spans="1:8" x14ac:dyDescent="0.2">
      <c r="A21" s="4"/>
      <c r="B21" s="15" t="s">
        <v>146</v>
      </c>
      <c r="C21" s="12">
        <v>2552275.06</v>
      </c>
      <c r="D21" s="12">
        <v>4284753.9199999999</v>
      </c>
      <c r="E21" s="12">
        <f t="shared" ref="E21" si="18">C21+D21</f>
        <v>6837028.9800000004</v>
      </c>
      <c r="F21" s="12">
        <v>6222607.96</v>
      </c>
      <c r="G21" s="12">
        <v>6222607.96</v>
      </c>
      <c r="H21" s="12">
        <f t="shared" ref="H21" si="19">E21-F21</f>
        <v>614421.02000000048</v>
      </c>
    </row>
    <row r="22" spans="1:8" x14ac:dyDescent="0.2">
      <c r="A22" s="4"/>
      <c r="B22" s="15" t="s">
        <v>147</v>
      </c>
      <c r="C22" s="12">
        <v>314311.49</v>
      </c>
      <c r="D22" s="12">
        <v>69962.820000000007</v>
      </c>
      <c r="E22" s="12">
        <f t="shared" ref="E22" si="20">C22+D22</f>
        <v>384274.31</v>
      </c>
      <c r="F22" s="12">
        <v>370396.15</v>
      </c>
      <c r="G22" s="12">
        <v>370396.15</v>
      </c>
      <c r="H22" s="12">
        <f t="shared" ref="H22" si="21">E22-F22</f>
        <v>13878.159999999974</v>
      </c>
    </row>
    <row r="23" spans="1:8" x14ac:dyDescent="0.2">
      <c r="A23" s="4"/>
      <c r="B23" s="15"/>
      <c r="C23" s="12"/>
      <c r="D23" s="12"/>
      <c r="E23" s="12"/>
      <c r="F23" s="12"/>
      <c r="G23" s="12"/>
      <c r="H23" s="12"/>
    </row>
    <row r="24" spans="1:8" x14ac:dyDescent="0.2">
      <c r="A24" s="17"/>
      <c r="B24" s="31" t="s">
        <v>51</v>
      </c>
      <c r="C24" s="40">
        <f t="shared" ref="C24:H24" si="22">SUM(C6:C23)</f>
        <v>86580730.689999998</v>
      </c>
      <c r="D24" s="40">
        <f t="shared" si="22"/>
        <v>24653296.950000003</v>
      </c>
      <c r="E24" s="40">
        <f t="shared" si="22"/>
        <v>111234027.64000003</v>
      </c>
      <c r="F24" s="40">
        <f t="shared" si="22"/>
        <v>89368737.75</v>
      </c>
      <c r="G24" s="40">
        <f t="shared" si="22"/>
        <v>86476202.969999984</v>
      </c>
      <c r="H24" s="40">
        <f t="shared" si="22"/>
        <v>21865289.890000001</v>
      </c>
    </row>
    <row r="27" spans="1:8" ht="45" customHeight="1" x14ac:dyDescent="0.2">
      <c r="A27" s="41" t="s">
        <v>149</v>
      </c>
      <c r="B27" s="42"/>
      <c r="C27" s="42"/>
      <c r="D27" s="42"/>
      <c r="E27" s="42"/>
      <c r="F27" s="42"/>
      <c r="G27" s="42"/>
      <c r="H27" s="43"/>
    </row>
    <row r="28" spans="1:8" x14ac:dyDescent="0.2">
      <c r="A28" s="46" t="s">
        <v>52</v>
      </c>
      <c r="B28" s="47"/>
      <c r="C28" s="41" t="s">
        <v>58</v>
      </c>
      <c r="D28" s="42"/>
      <c r="E28" s="42"/>
      <c r="F28" s="42"/>
      <c r="G28" s="43"/>
      <c r="H28" s="44" t="s">
        <v>57</v>
      </c>
    </row>
    <row r="29" spans="1:8" ht="22.5" x14ac:dyDescent="0.2">
      <c r="A29" s="48"/>
      <c r="B29" s="49"/>
      <c r="C29" s="8" t="s">
        <v>53</v>
      </c>
      <c r="D29" s="8" t="s">
        <v>123</v>
      </c>
      <c r="E29" s="8" t="s">
        <v>54</v>
      </c>
      <c r="F29" s="8" t="s">
        <v>55</v>
      </c>
      <c r="G29" s="8" t="s">
        <v>56</v>
      </c>
      <c r="H29" s="45"/>
    </row>
    <row r="30" spans="1:8" x14ac:dyDescent="0.2">
      <c r="A30" s="50"/>
      <c r="B30" s="51"/>
      <c r="C30" s="9">
        <v>1</v>
      </c>
      <c r="D30" s="9">
        <v>2</v>
      </c>
      <c r="E30" s="9" t="s">
        <v>124</v>
      </c>
      <c r="F30" s="9">
        <v>4</v>
      </c>
      <c r="G30" s="9">
        <v>5</v>
      </c>
      <c r="H30" s="9" t="s">
        <v>125</v>
      </c>
    </row>
    <row r="31" spans="1:8" x14ac:dyDescent="0.2">
      <c r="A31" s="4"/>
      <c r="B31" s="2" t="s">
        <v>8</v>
      </c>
      <c r="C31" s="12">
        <v>0</v>
      </c>
      <c r="D31" s="12">
        <v>0</v>
      </c>
      <c r="E31" s="12">
        <f>C31+D31</f>
        <v>0</v>
      </c>
      <c r="F31" s="12">
        <v>0</v>
      </c>
      <c r="G31" s="12">
        <v>0</v>
      </c>
      <c r="H31" s="12">
        <f>E31-F31</f>
        <v>0</v>
      </c>
    </row>
    <row r="32" spans="1:8" x14ac:dyDescent="0.2">
      <c r="A32" s="4"/>
      <c r="B32" s="2" t="s">
        <v>9</v>
      </c>
      <c r="C32" s="12">
        <v>0</v>
      </c>
      <c r="D32" s="12">
        <v>0</v>
      </c>
      <c r="E32" s="12">
        <f t="shared" ref="E32:E34" si="23">C32+D32</f>
        <v>0</v>
      </c>
      <c r="F32" s="12">
        <v>0</v>
      </c>
      <c r="G32" s="12">
        <v>0</v>
      </c>
      <c r="H32" s="12">
        <f t="shared" ref="H32:H34" si="24">E32-F32</f>
        <v>0</v>
      </c>
    </row>
    <row r="33" spans="1:8" x14ac:dyDescent="0.2">
      <c r="A33" s="4"/>
      <c r="B33" s="2" t="s">
        <v>10</v>
      </c>
      <c r="C33" s="12">
        <v>0</v>
      </c>
      <c r="D33" s="12">
        <v>0</v>
      </c>
      <c r="E33" s="12">
        <f t="shared" si="23"/>
        <v>0</v>
      </c>
      <c r="F33" s="12">
        <v>0</v>
      </c>
      <c r="G33" s="12">
        <v>0</v>
      </c>
      <c r="H33" s="12">
        <f t="shared" si="24"/>
        <v>0</v>
      </c>
    </row>
    <row r="34" spans="1:8" x14ac:dyDescent="0.2">
      <c r="A34" s="4"/>
      <c r="B34" s="2" t="s">
        <v>127</v>
      </c>
      <c r="C34" s="12">
        <v>0</v>
      </c>
      <c r="D34" s="12">
        <v>0</v>
      </c>
      <c r="E34" s="12">
        <f t="shared" si="23"/>
        <v>0</v>
      </c>
      <c r="F34" s="12">
        <v>0</v>
      </c>
      <c r="G34" s="12">
        <v>0</v>
      </c>
      <c r="H34" s="12">
        <f t="shared" si="24"/>
        <v>0</v>
      </c>
    </row>
    <row r="35" spans="1:8" x14ac:dyDescent="0.2">
      <c r="A35" s="17"/>
      <c r="B35" s="31" t="s">
        <v>51</v>
      </c>
      <c r="C35" s="40">
        <f t="shared" ref="C35:H35" si="25">SUM(C31:C34)</f>
        <v>0</v>
      </c>
      <c r="D35" s="40">
        <f t="shared" si="25"/>
        <v>0</v>
      </c>
      <c r="E35" s="40">
        <f t="shared" si="25"/>
        <v>0</v>
      </c>
      <c r="F35" s="40">
        <f t="shared" si="25"/>
        <v>0</v>
      </c>
      <c r="G35" s="40">
        <f t="shared" si="25"/>
        <v>0</v>
      </c>
      <c r="H35" s="40">
        <f t="shared" si="25"/>
        <v>0</v>
      </c>
    </row>
    <row r="38" spans="1:8" ht="45" customHeight="1" x14ac:dyDescent="0.2">
      <c r="A38" s="41" t="s">
        <v>150</v>
      </c>
      <c r="B38" s="42"/>
      <c r="C38" s="42"/>
      <c r="D38" s="42"/>
      <c r="E38" s="42"/>
      <c r="F38" s="42"/>
      <c r="G38" s="42"/>
      <c r="H38" s="43"/>
    </row>
    <row r="39" spans="1:8" x14ac:dyDescent="0.2">
      <c r="A39" s="46" t="s">
        <v>52</v>
      </c>
      <c r="B39" s="47"/>
      <c r="C39" s="41" t="s">
        <v>58</v>
      </c>
      <c r="D39" s="42"/>
      <c r="E39" s="42"/>
      <c r="F39" s="42"/>
      <c r="G39" s="43"/>
      <c r="H39" s="44" t="s">
        <v>57</v>
      </c>
    </row>
    <row r="40" spans="1:8" ht="22.5" x14ac:dyDescent="0.2">
      <c r="A40" s="48"/>
      <c r="B40" s="49"/>
      <c r="C40" s="8" t="s">
        <v>53</v>
      </c>
      <c r="D40" s="8" t="s">
        <v>123</v>
      </c>
      <c r="E40" s="8" t="s">
        <v>54</v>
      </c>
      <c r="F40" s="8" t="s">
        <v>55</v>
      </c>
      <c r="G40" s="8" t="s">
        <v>56</v>
      </c>
      <c r="H40" s="45"/>
    </row>
    <row r="41" spans="1:8" x14ac:dyDescent="0.2">
      <c r="A41" s="50"/>
      <c r="B41" s="51"/>
      <c r="C41" s="9">
        <v>1</v>
      </c>
      <c r="D41" s="9">
        <v>2</v>
      </c>
      <c r="E41" s="9" t="s">
        <v>124</v>
      </c>
      <c r="F41" s="9">
        <v>4</v>
      </c>
      <c r="G41" s="9">
        <v>5</v>
      </c>
      <c r="H41" s="9" t="s">
        <v>125</v>
      </c>
    </row>
    <row r="42" spans="1:8" x14ac:dyDescent="0.2">
      <c r="A42" s="4"/>
      <c r="B42" s="19" t="s">
        <v>12</v>
      </c>
      <c r="C42" s="12">
        <v>0</v>
      </c>
      <c r="D42" s="12">
        <v>0</v>
      </c>
      <c r="E42" s="12">
        <f t="shared" ref="E42:E48" si="26">C42+D42</f>
        <v>0</v>
      </c>
      <c r="F42" s="12">
        <v>0</v>
      </c>
      <c r="G42" s="12">
        <v>0</v>
      </c>
      <c r="H42" s="12">
        <f t="shared" ref="H42:H48" si="27">E42-F42</f>
        <v>0</v>
      </c>
    </row>
    <row r="43" spans="1:8" x14ac:dyDescent="0.2">
      <c r="A43" s="4"/>
      <c r="B43" s="19" t="s">
        <v>11</v>
      </c>
      <c r="C43" s="12">
        <v>0</v>
      </c>
      <c r="D43" s="12">
        <v>0</v>
      </c>
      <c r="E43" s="12">
        <f t="shared" si="26"/>
        <v>0</v>
      </c>
      <c r="F43" s="12">
        <v>0</v>
      </c>
      <c r="G43" s="12">
        <v>0</v>
      </c>
      <c r="H43" s="12">
        <f t="shared" si="27"/>
        <v>0</v>
      </c>
    </row>
    <row r="44" spans="1:8" x14ac:dyDescent="0.2">
      <c r="A44" s="4"/>
      <c r="B44" s="19" t="s">
        <v>13</v>
      </c>
      <c r="C44" s="12">
        <v>0</v>
      </c>
      <c r="D44" s="12">
        <v>0</v>
      </c>
      <c r="E44" s="12">
        <f t="shared" si="26"/>
        <v>0</v>
      </c>
      <c r="F44" s="12">
        <v>0</v>
      </c>
      <c r="G44" s="12">
        <v>0</v>
      </c>
      <c r="H44" s="12">
        <f t="shared" si="27"/>
        <v>0</v>
      </c>
    </row>
    <row r="45" spans="1:8" x14ac:dyDescent="0.2">
      <c r="A45" s="4"/>
      <c r="B45" s="19" t="s">
        <v>25</v>
      </c>
      <c r="C45" s="12">
        <v>0</v>
      </c>
      <c r="D45" s="12">
        <v>0</v>
      </c>
      <c r="E45" s="12">
        <f t="shared" si="26"/>
        <v>0</v>
      </c>
      <c r="F45" s="12">
        <v>0</v>
      </c>
      <c r="G45" s="12">
        <v>0</v>
      </c>
      <c r="H45" s="12">
        <f t="shared" si="27"/>
        <v>0</v>
      </c>
    </row>
    <row r="46" spans="1:8" ht="11.25" customHeight="1" x14ac:dyDescent="0.2">
      <c r="A46" s="4"/>
      <c r="B46" s="19" t="s">
        <v>26</v>
      </c>
      <c r="C46" s="12">
        <v>0</v>
      </c>
      <c r="D46" s="12">
        <v>0</v>
      </c>
      <c r="E46" s="12">
        <f t="shared" si="26"/>
        <v>0</v>
      </c>
      <c r="F46" s="12">
        <v>0</v>
      </c>
      <c r="G46" s="12">
        <v>0</v>
      </c>
      <c r="H46" s="12">
        <f t="shared" si="27"/>
        <v>0</v>
      </c>
    </row>
    <row r="47" spans="1:8" x14ac:dyDescent="0.2">
      <c r="A47" s="4"/>
      <c r="B47" s="19" t="s">
        <v>33</v>
      </c>
      <c r="C47" s="12">
        <v>0</v>
      </c>
      <c r="D47" s="12">
        <v>0</v>
      </c>
      <c r="E47" s="12">
        <f t="shared" si="26"/>
        <v>0</v>
      </c>
      <c r="F47" s="12">
        <v>0</v>
      </c>
      <c r="G47" s="12">
        <v>0</v>
      </c>
      <c r="H47" s="12">
        <f t="shared" si="27"/>
        <v>0</v>
      </c>
    </row>
    <row r="48" spans="1:8" x14ac:dyDescent="0.2">
      <c r="A48" s="4"/>
      <c r="B48" s="19" t="s">
        <v>14</v>
      </c>
      <c r="C48" s="12">
        <v>0</v>
      </c>
      <c r="D48" s="12">
        <v>0</v>
      </c>
      <c r="E48" s="12">
        <f t="shared" si="26"/>
        <v>0</v>
      </c>
      <c r="F48" s="12">
        <v>0</v>
      </c>
      <c r="G48" s="12">
        <v>0</v>
      </c>
      <c r="H48" s="12">
        <f t="shared" si="27"/>
        <v>0</v>
      </c>
    </row>
    <row r="49" spans="1:8" x14ac:dyDescent="0.2">
      <c r="A49" s="17"/>
      <c r="B49" s="31" t="s">
        <v>51</v>
      </c>
      <c r="C49" s="40">
        <f t="shared" ref="C49:H49" si="28">SUM(C42:C48)</f>
        <v>0</v>
      </c>
      <c r="D49" s="40">
        <f t="shared" si="28"/>
        <v>0</v>
      </c>
      <c r="E49" s="40">
        <f t="shared" si="28"/>
        <v>0</v>
      </c>
      <c r="F49" s="40">
        <f t="shared" si="28"/>
        <v>0</v>
      </c>
      <c r="G49" s="40">
        <f t="shared" si="28"/>
        <v>0</v>
      </c>
      <c r="H49" s="40">
        <f t="shared" si="28"/>
        <v>0</v>
      </c>
    </row>
    <row r="51" spans="1:8" x14ac:dyDescent="0.2">
      <c r="A51" s="1" t="s">
        <v>126</v>
      </c>
    </row>
    <row r="61" spans="1:8" x14ac:dyDescent="0.2">
      <c r="A61" s="60"/>
      <c r="B61" s="62" t="s">
        <v>152</v>
      </c>
      <c r="C61" s="63"/>
      <c r="D61" s="64"/>
      <c r="E61" s="64"/>
      <c r="F61" s="52" t="s">
        <v>153</v>
      </c>
      <c r="G61" s="52"/>
      <c r="H61" s="61"/>
    </row>
    <row r="62" spans="1:8" x14ac:dyDescent="0.2">
      <c r="A62" s="60"/>
      <c r="B62" s="62" t="s">
        <v>154</v>
      </c>
      <c r="C62" s="63"/>
      <c r="D62" s="64"/>
      <c r="E62" s="60"/>
      <c r="F62" s="52" t="s">
        <v>155</v>
      </c>
      <c r="G62" s="52"/>
      <c r="H62" s="61"/>
    </row>
  </sheetData>
  <sheetProtection formatCells="0" formatColumns="0" formatRows="0" insertRows="0" deleteRows="0" autoFilter="0"/>
  <mergeCells count="14">
    <mergeCell ref="F61:G61"/>
    <mergeCell ref="F62:G62"/>
    <mergeCell ref="A1:H1"/>
    <mergeCell ref="A2:B4"/>
    <mergeCell ref="A27:H27"/>
    <mergeCell ref="A28:B30"/>
    <mergeCell ref="C2:G2"/>
    <mergeCell ref="H2:H3"/>
    <mergeCell ref="A38:H38"/>
    <mergeCell ref="A39:B41"/>
    <mergeCell ref="C39:G39"/>
    <mergeCell ref="H39:H40"/>
    <mergeCell ref="C28:G28"/>
    <mergeCell ref="H28:H29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2"/>
  <sheetViews>
    <sheetView showGridLines="0" view="pageBreakPreview" zoomScale="60" zoomScaleNormal="100" workbookViewId="0">
      <selection activeCell="Z47" sqref="Z47"/>
    </sheetView>
  </sheetViews>
  <sheetFormatPr baseColWidth="10" defaultRowHeight="11.25" x14ac:dyDescent="0.2"/>
  <cols>
    <col min="1" max="1" width="1.33203125" style="3" customWidth="1"/>
    <col min="2" max="2" width="79" style="3" customWidth="1"/>
    <col min="3" max="8" width="18.33203125" style="3" customWidth="1"/>
    <col min="9" max="16384" width="12" style="3"/>
  </cols>
  <sheetData>
    <row r="1" spans="1:8" ht="50.1" customHeight="1" x14ac:dyDescent="0.2">
      <c r="A1" s="41" t="s">
        <v>151</v>
      </c>
      <c r="B1" s="42"/>
      <c r="C1" s="42"/>
      <c r="D1" s="42"/>
      <c r="E1" s="42"/>
      <c r="F1" s="42"/>
      <c r="G1" s="42"/>
      <c r="H1" s="43"/>
    </row>
    <row r="2" spans="1:8" x14ac:dyDescent="0.2">
      <c r="A2" s="46" t="s">
        <v>52</v>
      </c>
      <c r="B2" s="47"/>
      <c r="C2" s="41" t="s">
        <v>58</v>
      </c>
      <c r="D2" s="42"/>
      <c r="E2" s="42"/>
      <c r="F2" s="42"/>
      <c r="G2" s="43"/>
      <c r="H2" s="44" t="s">
        <v>57</v>
      </c>
    </row>
    <row r="3" spans="1:8" ht="24.95" customHeight="1" x14ac:dyDescent="0.2">
      <c r="A3" s="48"/>
      <c r="B3" s="49"/>
      <c r="C3" s="8" t="s">
        <v>53</v>
      </c>
      <c r="D3" s="8" t="s">
        <v>123</v>
      </c>
      <c r="E3" s="8" t="s">
        <v>54</v>
      </c>
      <c r="F3" s="8" t="s">
        <v>55</v>
      </c>
      <c r="G3" s="8" t="s">
        <v>56</v>
      </c>
      <c r="H3" s="45"/>
    </row>
    <row r="4" spans="1:8" x14ac:dyDescent="0.2">
      <c r="A4" s="50"/>
      <c r="B4" s="51"/>
      <c r="C4" s="9">
        <v>1</v>
      </c>
      <c r="D4" s="9">
        <v>2</v>
      </c>
      <c r="E4" s="9" t="s">
        <v>124</v>
      </c>
      <c r="F4" s="9">
        <v>4</v>
      </c>
      <c r="G4" s="9">
        <v>5</v>
      </c>
      <c r="H4" s="9" t="s">
        <v>125</v>
      </c>
    </row>
    <row r="5" spans="1:8" x14ac:dyDescent="0.2">
      <c r="A5" s="24" t="s">
        <v>15</v>
      </c>
      <c r="B5" s="23"/>
      <c r="C5" s="35">
        <f t="shared" ref="C5:H5" si="0">SUM(C6:C13)</f>
        <v>35878513.609999999</v>
      </c>
      <c r="D5" s="35">
        <f t="shared" si="0"/>
        <v>20310961.170000002</v>
      </c>
      <c r="E5" s="35">
        <f t="shared" si="0"/>
        <v>56189474.780000001</v>
      </c>
      <c r="F5" s="35">
        <f t="shared" si="0"/>
        <v>52768267.25</v>
      </c>
      <c r="G5" s="35">
        <f t="shared" si="0"/>
        <v>52231874.099999994</v>
      </c>
      <c r="H5" s="35">
        <f t="shared" si="0"/>
        <v>3421207.5300000012</v>
      </c>
    </row>
    <row r="6" spans="1:8" x14ac:dyDescent="0.2">
      <c r="A6" s="22"/>
      <c r="B6" s="25" t="s">
        <v>41</v>
      </c>
      <c r="C6" s="12">
        <v>2909427.36</v>
      </c>
      <c r="D6" s="12">
        <v>58009.03</v>
      </c>
      <c r="E6" s="12">
        <f>C6+D6</f>
        <v>2967436.3899999997</v>
      </c>
      <c r="F6" s="12">
        <v>2908455.84</v>
      </c>
      <c r="G6" s="12">
        <v>2908455.84</v>
      </c>
      <c r="H6" s="12">
        <f>E6-F6</f>
        <v>58980.549999999814</v>
      </c>
    </row>
    <row r="7" spans="1:8" x14ac:dyDescent="0.2">
      <c r="A7" s="22"/>
      <c r="B7" s="25" t="s">
        <v>16</v>
      </c>
      <c r="C7" s="12">
        <v>0</v>
      </c>
      <c r="D7" s="12">
        <v>0</v>
      </c>
      <c r="E7" s="12">
        <f t="shared" ref="E7:E13" si="1">C7+D7</f>
        <v>0</v>
      </c>
      <c r="F7" s="12">
        <v>0</v>
      </c>
      <c r="G7" s="12">
        <v>0</v>
      </c>
      <c r="H7" s="12">
        <f t="shared" ref="H7:H13" si="2">E7-F7</f>
        <v>0</v>
      </c>
    </row>
    <row r="8" spans="1:8" x14ac:dyDescent="0.2">
      <c r="A8" s="22"/>
      <c r="B8" s="25" t="s">
        <v>128</v>
      </c>
      <c r="C8" s="12">
        <v>12610259.890000001</v>
      </c>
      <c r="D8" s="12">
        <v>12513508.68</v>
      </c>
      <c r="E8" s="12">
        <f t="shared" si="1"/>
        <v>25123768.57</v>
      </c>
      <c r="F8" s="12">
        <v>23154024.260000002</v>
      </c>
      <c r="G8" s="12">
        <v>22969936.43</v>
      </c>
      <c r="H8" s="12">
        <f t="shared" si="2"/>
        <v>1969744.3099999987</v>
      </c>
    </row>
    <row r="9" spans="1:8" x14ac:dyDescent="0.2">
      <c r="A9" s="22"/>
      <c r="B9" s="25" t="s">
        <v>3</v>
      </c>
      <c r="C9" s="12">
        <v>0</v>
      </c>
      <c r="D9" s="12">
        <v>0</v>
      </c>
      <c r="E9" s="12">
        <f t="shared" si="1"/>
        <v>0</v>
      </c>
      <c r="F9" s="12">
        <v>0</v>
      </c>
      <c r="G9" s="12">
        <v>0</v>
      </c>
      <c r="H9" s="12">
        <f t="shared" si="2"/>
        <v>0</v>
      </c>
    </row>
    <row r="10" spans="1:8" x14ac:dyDescent="0.2">
      <c r="A10" s="22"/>
      <c r="B10" s="25" t="s">
        <v>22</v>
      </c>
      <c r="C10" s="12">
        <v>1864054.98</v>
      </c>
      <c r="D10" s="12">
        <v>1180344.8899999999</v>
      </c>
      <c r="E10" s="12">
        <f t="shared" si="1"/>
        <v>3044399.87</v>
      </c>
      <c r="F10" s="12">
        <v>2968429.18</v>
      </c>
      <c r="G10" s="12">
        <v>2968429.18</v>
      </c>
      <c r="H10" s="12">
        <f t="shared" si="2"/>
        <v>75970.689999999944</v>
      </c>
    </row>
    <row r="11" spans="1:8" x14ac:dyDescent="0.2">
      <c r="A11" s="22"/>
      <c r="B11" s="25" t="s">
        <v>17</v>
      </c>
      <c r="C11" s="12">
        <v>0</v>
      </c>
      <c r="D11" s="12">
        <v>0</v>
      </c>
      <c r="E11" s="12">
        <f t="shared" si="1"/>
        <v>0</v>
      </c>
      <c r="F11" s="12">
        <v>0</v>
      </c>
      <c r="G11" s="12">
        <v>0</v>
      </c>
      <c r="H11" s="12">
        <f t="shared" si="2"/>
        <v>0</v>
      </c>
    </row>
    <row r="12" spans="1:8" x14ac:dyDescent="0.2">
      <c r="A12" s="22"/>
      <c r="B12" s="25" t="s">
        <v>42</v>
      </c>
      <c r="C12" s="12">
        <v>2568119.64</v>
      </c>
      <c r="D12" s="12">
        <v>234296.82</v>
      </c>
      <c r="E12" s="12">
        <f t="shared" si="1"/>
        <v>2802416.46</v>
      </c>
      <c r="F12" s="12">
        <v>2524529.9300000002</v>
      </c>
      <c r="G12" s="12">
        <v>2524529.9300000002</v>
      </c>
      <c r="H12" s="12">
        <f t="shared" si="2"/>
        <v>277886.5299999998</v>
      </c>
    </row>
    <row r="13" spans="1:8" x14ac:dyDescent="0.2">
      <c r="A13" s="22"/>
      <c r="B13" s="25" t="s">
        <v>18</v>
      </c>
      <c r="C13" s="12">
        <v>15926651.74</v>
      </c>
      <c r="D13" s="12">
        <v>6324801.75</v>
      </c>
      <c r="E13" s="12">
        <f t="shared" si="1"/>
        <v>22251453.490000002</v>
      </c>
      <c r="F13" s="12">
        <v>21212828.039999999</v>
      </c>
      <c r="G13" s="12">
        <v>20860522.719999999</v>
      </c>
      <c r="H13" s="12">
        <f t="shared" si="2"/>
        <v>1038625.450000003</v>
      </c>
    </row>
    <row r="14" spans="1:8" x14ac:dyDescent="0.2">
      <c r="A14" s="24" t="s">
        <v>19</v>
      </c>
      <c r="B14" s="26"/>
      <c r="C14" s="35">
        <f t="shared" ref="C14:H14" si="3">SUM(C15:C21)</f>
        <v>47835630.530000001</v>
      </c>
      <c r="D14" s="35">
        <f t="shared" si="3"/>
        <v>-12380.960000000006</v>
      </c>
      <c r="E14" s="35">
        <f t="shared" si="3"/>
        <v>47823249.57</v>
      </c>
      <c r="F14" s="35">
        <f t="shared" si="3"/>
        <v>30007466.390000001</v>
      </c>
      <c r="G14" s="35">
        <f t="shared" si="3"/>
        <v>27651324.760000002</v>
      </c>
      <c r="H14" s="35">
        <f t="shared" si="3"/>
        <v>17815783.18</v>
      </c>
    </row>
    <row r="15" spans="1:8" x14ac:dyDescent="0.2">
      <c r="A15" s="22"/>
      <c r="B15" s="25" t="s">
        <v>43</v>
      </c>
      <c r="C15" s="12">
        <v>0</v>
      </c>
      <c r="D15" s="12">
        <v>0</v>
      </c>
      <c r="E15" s="12">
        <f>C15+D15</f>
        <v>0</v>
      </c>
      <c r="F15" s="12">
        <v>0</v>
      </c>
      <c r="G15" s="12">
        <v>0</v>
      </c>
      <c r="H15" s="12">
        <f t="shared" ref="H15:H21" si="4">E15-F15</f>
        <v>0</v>
      </c>
    </row>
    <row r="16" spans="1:8" x14ac:dyDescent="0.2">
      <c r="A16" s="22"/>
      <c r="B16" s="25" t="s">
        <v>27</v>
      </c>
      <c r="C16" s="12">
        <v>46161912.810000002</v>
      </c>
      <c r="D16" s="12">
        <v>-136343.95000000001</v>
      </c>
      <c r="E16" s="12">
        <f t="shared" ref="E16:E21" si="5">C16+D16</f>
        <v>46025568.859999999</v>
      </c>
      <c r="F16" s="12">
        <v>28438816.16</v>
      </c>
      <c r="G16" s="12">
        <v>26093717.73</v>
      </c>
      <c r="H16" s="12">
        <f t="shared" si="4"/>
        <v>17586752.699999999</v>
      </c>
    </row>
    <row r="17" spans="1:8" x14ac:dyDescent="0.2">
      <c r="A17" s="22"/>
      <c r="B17" s="25" t="s">
        <v>20</v>
      </c>
      <c r="C17" s="12">
        <v>0</v>
      </c>
      <c r="D17" s="12">
        <v>0</v>
      </c>
      <c r="E17" s="12">
        <f t="shared" si="5"/>
        <v>0</v>
      </c>
      <c r="F17" s="12">
        <v>0</v>
      </c>
      <c r="G17" s="12">
        <v>0</v>
      </c>
      <c r="H17" s="12">
        <f t="shared" si="4"/>
        <v>0</v>
      </c>
    </row>
    <row r="18" spans="1:8" x14ac:dyDescent="0.2">
      <c r="A18" s="22"/>
      <c r="B18" s="25" t="s">
        <v>44</v>
      </c>
      <c r="C18" s="12">
        <v>1673717.72</v>
      </c>
      <c r="D18" s="12">
        <v>123962.99</v>
      </c>
      <c r="E18" s="12">
        <f t="shared" si="5"/>
        <v>1797680.71</v>
      </c>
      <c r="F18" s="12">
        <v>1568650.23</v>
      </c>
      <c r="G18" s="12">
        <v>1557607.03</v>
      </c>
      <c r="H18" s="12">
        <f t="shared" si="4"/>
        <v>229030.47999999998</v>
      </c>
    </row>
    <row r="19" spans="1:8" x14ac:dyDescent="0.2">
      <c r="A19" s="22"/>
      <c r="B19" s="25" t="s">
        <v>45</v>
      </c>
      <c r="C19" s="12">
        <v>0</v>
      </c>
      <c r="D19" s="12">
        <v>0</v>
      </c>
      <c r="E19" s="12">
        <f t="shared" si="5"/>
        <v>0</v>
      </c>
      <c r="F19" s="12">
        <v>0</v>
      </c>
      <c r="G19" s="12">
        <v>0</v>
      </c>
      <c r="H19" s="12">
        <f t="shared" si="4"/>
        <v>0</v>
      </c>
    </row>
    <row r="20" spans="1:8" x14ac:dyDescent="0.2">
      <c r="A20" s="22"/>
      <c r="B20" s="25" t="s">
        <v>46</v>
      </c>
      <c r="C20" s="12">
        <v>0</v>
      </c>
      <c r="D20" s="12">
        <v>0</v>
      </c>
      <c r="E20" s="12">
        <f t="shared" si="5"/>
        <v>0</v>
      </c>
      <c r="F20" s="12">
        <v>0</v>
      </c>
      <c r="G20" s="12">
        <v>0</v>
      </c>
      <c r="H20" s="12">
        <f t="shared" si="4"/>
        <v>0</v>
      </c>
    </row>
    <row r="21" spans="1:8" x14ac:dyDescent="0.2">
      <c r="A21" s="22"/>
      <c r="B21" s="25" t="s">
        <v>4</v>
      </c>
      <c r="C21" s="12">
        <v>0</v>
      </c>
      <c r="D21" s="12">
        <v>0</v>
      </c>
      <c r="E21" s="12">
        <f t="shared" si="5"/>
        <v>0</v>
      </c>
      <c r="F21" s="12">
        <v>0</v>
      </c>
      <c r="G21" s="12">
        <v>0</v>
      </c>
      <c r="H21" s="12">
        <f t="shared" si="4"/>
        <v>0</v>
      </c>
    </row>
    <row r="22" spans="1:8" x14ac:dyDescent="0.2">
      <c r="A22" s="24" t="s">
        <v>47</v>
      </c>
      <c r="B22" s="26"/>
      <c r="C22" s="35">
        <f t="shared" ref="C22:H22" si="6">SUM(C23:C31)</f>
        <v>2866586.55</v>
      </c>
      <c r="D22" s="35">
        <f t="shared" si="6"/>
        <v>4354716.74</v>
      </c>
      <c r="E22" s="35">
        <f t="shared" si="6"/>
        <v>7221303.29</v>
      </c>
      <c r="F22" s="35">
        <f t="shared" si="6"/>
        <v>6593004.1100000003</v>
      </c>
      <c r="G22" s="35">
        <f t="shared" si="6"/>
        <v>6593004.1100000003</v>
      </c>
      <c r="H22" s="35">
        <f t="shared" si="6"/>
        <v>628299.1800000004</v>
      </c>
    </row>
    <row r="23" spans="1:8" x14ac:dyDescent="0.2">
      <c r="A23" s="22"/>
      <c r="B23" s="25" t="s">
        <v>28</v>
      </c>
      <c r="C23" s="12">
        <v>2552275.06</v>
      </c>
      <c r="D23" s="12">
        <v>4284753.9199999999</v>
      </c>
      <c r="E23" s="12">
        <f>C23+D23</f>
        <v>6837028.9800000004</v>
      </c>
      <c r="F23" s="12">
        <v>6222607.96</v>
      </c>
      <c r="G23" s="12">
        <v>6222607.96</v>
      </c>
      <c r="H23" s="12">
        <f t="shared" ref="H23:H31" si="7">E23-F23</f>
        <v>614421.02000000048</v>
      </c>
    </row>
    <row r="24" spans="1:8" x14ac:dyDescent="0.2">
      <c r="A24" s="22"/>
      <c r="B24" s="25" t="s">
        <v>23</v>
      </c>
      <c r="C24" s="12">
        <v>0</v>
      </c>
      <c r="D24" s="12">
        <v>0</v>
      </c>
      <c r="E24" s="12">
        <f t="shared" ref="E24:E31" si="8">C24+D24</f>
        <v>0</v>
      </c>
      <c r="F24" s="12">
        <v>0</v>
      </c>
      <c r="G24" s="12">
        <v>0</v>
      </c>
      <c r="H24" s="12">
        <f t="shared" si="7"/>
        <v>0</v>
      </c>
    </row>
    <row r="25" spans="1:8" x14ac:dyDescent="0.2">
      <c r="A25" s="22"/>
      <c r="B25" s="25" t="s">
        <v>29</v>
      </c>
      <c r="C25" s="12">
        <v>0</v>
      </c>
      <c r="D25" s="12">
        <v>0</v>
      </c>
      <c r="E25" s="12">
        <f t="shared" si="8"/>
        <v>0</v>
      </c>
      <c r="F25" s="12">
        <v>0</v>
      </c>
      <c r="G25" s="12">
        <v>0</v>
      </c>
      <c r="H25" s="12">
        <f t="shared" si="7"/>
        <v>0</v>
      </c>
    </row>
    <row r="26" spans="1:8" x14ac:dyDescent="0.2">
      <c r="A26" s="22"/>
      <c r="B26" s="25" t="s">
        <v>48</v>
      </c>
      <c r="C26" s="12">
        <v>0</v>
      </c>
      <c r="D26" s="12">
        <v>0</v>
      </c>
      <c r="E26" s="12">
        <f t="shared" si="8"/>
        <v>0</v>
      </c>
      <c r="F26" s="12">
        <v>0</v>
      </c>
      <c r="G26" s="12">
        <v>0</v>
      </c>
      <c r="H26" s="12">
        <f t="shared" si="7"/>
        <v>0</v>
      </c>
    </row>
    <row r="27" spans="1:8" x14ac:dyDescent="0.2">
      <c r="A27" s="22"/>
      <c r="B27" s="25" t="s">
        <v>21</v>
      </c>
      <c r="C27" s="12">
        <v>0</v>
      </c>
      <c r="D27" s="12">
        <v>0</v>
      </c>
      <c r="E27" s="12">
        <f t="shared" si="8"/>
        <v>0</v>
      </c>
      <c r="F27" s="12">
        <v>0</v>
      </c>
      <c r="G27" s="12">
        <v>0</v>
      </c>
      <c r="H27" s="12">
        <f t="shared" si="7"/>
        <v>0</v>
      </c>
    </row>
    <row r="28" spans="1:8" x14ac:dyDescent="0.2">
      <c r="A28" s="22"/>
      <c r="B28" s="25" t="s">
        <v>5</v>
      </c>
      <c r="C28" s="12">
        <v>0</v>
      </c>
      <c r="D28" s="12">
        <v>0</v>
      </c>
      <c r="E28" s="12">
        <f t="shared" si="8"/>
        <v>0</v>
      </c>
      <c r="F28" s="12">
        <v>0</v>
      </c>
      <c r="G28" s="12">
        <v>0</v>
      </c>
      <c r="H28" s="12">
        <f t="shared" si="7"/>
        <v>0</v>
      </c>
    </row>
    <row r="29" spans="1:8" x14ac:dyDescent="0.2">
      <c r="A29" s="22"/>
      <c r="B29" s="25" t="s">
        <v>6</v>
      </c>
      <c r="C29" s="12">
        <v>314311.49</v>
      </c>
      <c r="D29" s="12">
        <v>69962.820000000007</v>
      </c>
      <c r="E29" s="12">
        <f t="shared" si="8"/>
        <v>384274.31</v>
      </c>
      <c r="F29" s="12">
        <v>370396.15</v>
      </c>
      <c r="G29" s="12">
        <v>370396.15</v>
      </c>
      <c r="H29" s="12">
        <f t="shared" si="7"/>
        <v>13878.159999999974</v>
      </c>
    </row>
    <row r="30" spans="1:8" x14ac:dyDescent="0.2">
      <c r="A30" s="22"/>
      <c r="B30" s="25" t="s">
        <v>49</v>
      </c>
      <c r="C30" s="12">
        <v>0</v>
      </c>
      <c r="D30" s="12">
        <v>0</v>
      </c>
      <c r="E30" s="12">
        <f t="shared" si="8"/>
        <v>0</v>
      </c>
      <c r="F30" s="12">
        <v>0</v>
      </c>
      <c r="G30" s="12">
        <v>0</v>
      </c>
      <c r="H30" s="12">
        <f t="shared" si="7"/>
        <v>0</v>
      </c>
    </row>
    <row r="31" spans="1:8" x14ac:dyDescent="0.2">
      <c r="A31" s="22"/>
      <c r="B31" s="25" t="s">
        <v>30</v>
      </c>
      <c r="C31" s="12">
        <v>0</v>
      </c>
      <c r="D31" s="12">
        <v>0</v>
      </c>
      <c r="E31" s="12">
        <f t="shared" si="8"/>
        <v>0</v>
      </c>
      <c r="F31" s="12">
        <v>0</v>
      </c>
      <c r="G31" s="12">
        <v>0</v>
      </c>
      <c r="H31" s="12">
        <f t="shared" si="7"/>
        <v>0</v>
      </c>
    </row>
    <row r="32" spans="1:8" x14ac:dyDescent="0.2">
      <c r="A32" s="24" t="s">
        <v>31</v>
      </c>
      <c r="B32" s="26"/>
      <c r="C32" s="35">
        <f t="shared" ref="C32:H32" si="9">SUM(C33:C36)</f>
        <v>0</v>
      </c>
      <c r="D32" s="35">
        <f t="shared" si="9"/>
        <v>0</v>
      </c>
      <c r="E32" s="35">
        <f t="shared" si="9"/>
        <v>0</v>
      </c>
      <c r="F32" s="35">
        <f t="shared" si="9"/>
        <v>0</v>
      </c>
      <c r="G32" s="35">
        <f t="shared" si="9"/>
        <v>0</v>
      </c>
      <c r="H32" s="35">
        <f t="shared" si="9"/>
        <v>0</v>
      </c>
    </row>
    <row r="33" spans="1:8" x14ac:dyDescent="0.2">
      <c r="A33" s="22"/>
      <c r="B33" s="25" t="s">
        <v>50</v>
      </c>
      <c r="C33" s="12">
        <v>0</v>
      </c>
      <c r="D33" s="12">
        <v>0</v>
      </c>
      <c r="E33" s="12">
        <f>C33+D33</f>
        <v>0</v>
      </c>
      <c r="F33" s="12">
        <v>0</v>
      </c>
      <c r="G33" s="12">
        <v>0</v>
      </c>
      <c r="H33" s="12">
        <f t="shared" ref="H33:H36" si="10">E33-F33</f>
        <v>0</v>
      </c>
    </row>
    <row r="34" spans="1:8" ht="11.25" customHeight="1" x14ac:dyDescent="0.2">
      <c r="A34" s="22"/>
      <c r="B34" s="25" t="s">
        <v>24</v>
      </c>
      <c r="C34" s="12">
        <v>0</v>
      </c>
      <c r="D34" s="12">
        <v>0</v>
      </c>
      <c r="E34" s="12">
        <f t="shared" ref="E34:E36" si="11">C34+D34</f>
        <v>0</v>
      </c>
      <c r="F34" s="12">
        <v>0</v>
      </c>
      <c r="G34" s="12">
        <v>0</v>
      </c>
      <c r="H34" s="12">
        <f t="shared" si="10"/>
        <v>0</v>
      </c>
    </row>
    <row r="35" spans="1:8" x14ac:dyDescent="0.2">
      <c r="A35" s="22"/>
      <c r="B35" s="25" t="s">
        <v>32</v>
      </c>
      <c r="C35" s="12">
        <v>0</v>
      </c>
      <c r="D35" s="12">
        <v>0</v>
      </c>
      <c r="E35" s="12">
        <f t="shared" si="11"/>
        <v>0</v>
      </c>
      <c r="F35" s="12">
        <v>0</v>
      </c>
      <c r="G35" s="12">
        <v>0</v>
      </c>
      <c r="H35" s="12">
        <f t="shared" si="10"/>
        <v>0</v>
      </c>
    </row>
    <row r="36" spans="1:8" x14ac:dyDescent="0.2">
      <c r="A36" s="22"/>
      <c r="B36" s="25" t="s">
        <v>7</v>
      </c>
      <c r="C36" s="12">
        <v>0</v>
      </c>
      <c r="D36" s="12">
        <v>0</v>
      </c>
      <c r="E36" s="12">
        <f t="shared" si="11"/>
        <v>0</v>
      </c>
      <c r="F36" s="12">
        <v>0</v>
      </c>
      <c r="G36" s="12">
        <v>0</v>
      </c>
      <c r="H36" s="12">
        <f t="shared" si="10"/>
        <v>0</v>
      </c>
    </row>
    <row r="37" spans="1:8" x14ac:dyDescent="0.2">
      <c r="A37" s="27"/>
      <c r="B37" s="31" t="s">
        <v>51</v>
      </c>
      <c r="C37" s="40">
        <f t="shared" ref="C37:H37" si="12">SUM(C32+C22+C14+C5)</f>
        <v>86580730.689999998</v>
      </c>
      <c r="D37" s="40">
        <f t="shared" si="12"/>
        <v>24653296.950000003</v>
      </c>
      <c r="E37" s="40">
        <f t="shared" si="12"/>
        <v>111234027.64</v>
      </c>
      <c r="F37" s="40">
        <f t="shared" si="12"/>
        <v>89368737.75</v>
      </c>
      <c r="G37" s="40">
        <f t="shared" si="12"/>
        <v>86476202.969999999</v>
      </c>
      <c r="H37" s="40">
        <f t="shared" si="12"/>
        <v>21865289.890000001</v>
      </c>
    </row>
    <row r="38" spans="1:8" x14ac:dyDescent="0.2">
      <c r="A38" s="21"/>
      <c r="B38" s="21"/>
      <c r="C38" s="21"/>
      <c r="D38" s="21"/>
      <c r="E38" s="21"/>
      <c r="F38" s="21"/>
      <c r="G38" s="21"/>
      <c r="H38" s="21"/>
    </row>
    <row r="39" spans="1:8" x14ac:dyDescent="0.2">
      <c r="A39" s="21" t="s">
        <v>126</v>
      </c>
      <c r="B39" s="21"/>
      <c r="C39" s="21"/>
      <c r="D39" s="21"/>
      <c r="E39" s="21"/>
      <c r="F39" s="21"/>
      <c r="G39" s="21"/>
      <c r="H39" s="21"/>
    </row>
    <row r="40" spans="1:8" x14ac:dyDescent="0.2">
      <c r="A40" s="21"/>
      <c r="B40" s="21"/>
      <c r="C40" s="21"/>
      <c r="D40" s="21"/>
      <c r="E40" s="21"/>
      <c r="F40" s="21"/>
      <c r="G40" s="21"/>
      <c r="H40" s="21"/>
    </row>
    <row r="51" spans="1:8" x14ac:dyDescent="0.2">
      <c r="A51" s="65"/>
      <c r="B51" s="68" t="s">
        <v>152</v>
      </c>
      <c r="C51" s="69"/>
      <c r="D51" s="70"/>
      <c r="E51" s="70"/>
      <c r="F51" s="52" t="s">
        <v>153</v>
      </c>
      <c r="G51" s="52"/>
      <c r="H51" s="67"/>
    </row>
    <row r="52" spans="1:8" x14ac:dyDescent="0.2">
      <c r="A52" s="65"/>
      <c r="B52" s="68" t="s">
        <v>154</v>
      </c>
      <c r="C52" s="69"/>
      <c r="D52" s="70"/>
      <c r="E52" s="66"/>
      <c r="F52" s="52" t="s">
        <v>155</v>
      </c>
      <c r="G52" s="52"/>
      <c r="H52" s="67"/>
    </row>
  </sheetData>
  <sheetProtection formatCells="0" formatColumns="0" formatRows="0" autoFilter="0"/>
  <mergeCells count="6">
    <mergeCell ref="A1:H1"/>
    <mergeCell ref="A2:B4"/>
    <mergeCell ref="C2:G2"/>
    <mergeCell ref="H2:H3"/>
    <mergeCell ref="F52:G52"/>
    <mergeCell ref="F51:G51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2023-02-27T17:52:23Z</cp:lastPrinted>
  <dcterms:created xsi:type="dcterms:W3CDTF">2014-02-10T03:37:14Z</dcterms:created>
  <dcterms:modified xsi:type="dcterms:W3CDTF">2023-02-27T17:54:56Z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