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EAI!$A$1:$H$55</definedName>
  </definedNames>
  <calcPr calcId="152511"/>
  <fileRecoveryPr autoRecover="0"/>
</workbook>
</file>

<file path=xl/calcChain.xml><?xml version="1.0" encoding="utf-8"?>
<calcChain xmlns="http://schemas.openxmlformats.org/spreadsheetml/2006/main">
  <c r="E22" i="4" l="1"/>
  <c r="H22" i="4" l="1"/>
  <c r="H31" i="4"/>
  <c r="E31" i="4"/>
  <c r="F31" i="4"/>
  <c r="G31" i="4"/>
  <c r="D31" i="4"/>
  <c r="G21" i="4"/>
  <c r="F21" i="4"/>
  <c r="D21" i="4"/>
  <c r="C31" i="4"/>
  <c r="C21" i="4"/>
  <c r="D39" i="4" l="1"/>
  <c r="H38" i="4"/>
  <c r="H37" i="4" s="1"/>
  <c r="E38" i="4"/>
  <c r="E37" i="4" s="1"/>
  <c r="G37" i="4"/>
  <c r="G39" i="4" s="1"/>
  <c r="F37" i="4"/>
  <c r="F39" i="4" s="1"/>
  <c r="D37" i="4"/>
  <c r="C37" i="4"/>
  <c r="C39" i="4" s="1"/>
  <c r="H35" i="4"/>
  <c r="E35" i="4"/>
  <c r="H34" i="4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E21" i="4" l="1"/>
  <c r="E39" i="4" s="1"/>
  <c r="H21" i="4"/>
  <c r="H39" i="4" s="1"/>
  <c r="E16" i="4"/>
  <c r="H16" i="4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<sst xmlns="http://schemas.openxmlformats.org/spreadsheetml/2006/main" count="103" uniqueCount="55">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</sst>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10" xfId="8" applyFont="1" applyFill="1" applyBorder="1" applyAlignment="1">
      <alignment horizontal="center" vertical="center" wrapText="1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10" xfId="8" quotePrefix="1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8" fillId="0" borderId="8" xfId="8" quotePrefix="1" applyFont="1" applyFill="1" applyBorder="1" applyAlignment="1" applyProtection="1">
      <alignment horizontal="center" vertical="top"/>
      <protection locked="0"/>
    </xf>
    <xf numFmtId="0" fontId="9" fillId="0" borderId="9" xfId="8" applyFont="1" applyFill="1" applyBorder="1" applyAlignment="1" applyProtection="1">
      <alignment horizontal="left" vertical="top" indent="3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4" fontId="8" fillId="0" borderId="12" xfId="8" applyNumberFormat="1" applyFont="1" applyFill="1" applyBorder="1" applyAlignment="1" applyProtection="1">
      <alignment vertical="top"/>
      <protection locked="0"/>
    </xf>
    <xf numFmtId="4" fontId="4" fillId="0" borderId="13" xfId="8" applyNumberFormat="1" applyFont="1" applyFill="1" applyBorder="1" applyAlignment="1" applyProtection="1">
      <alignment vertical="top"/>
      <protection locked="0"/>
    </xf>
    <xf numFmtId="0" fontId="9" fillId="0" borderId="5" xfId="9" applyFont="1" applyFill="1" applyBorder="1" applyAlignment="1" applyProtection="1">
      <alignment horizontal="center" vertical="top"/>
    </xf>
    <xf numFmtId="0" fontId="9" fillId="0" borderId="0" xfId="8" applyFont="1" applyFill="1" applyBorder="1" applyAlignment="1" applyProtection="1">
      <alignment horizontal="justify" vertical="top" wrapText="1"/>
    </xf>
    <xf numFmtId="0" fontId="8" fillId="0" borderId="5" xfId="8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0" xfId="8" applyFont="1" applyFill="1" applyBorder="1" applyAlignment="1" applyProtection="1">
      <alignment vertical="top"/>
    </xf>
    <xf numFmtId="0" fontId="8" fillId="0" borderId="8" xfId="8" quotePrefix="1" applyFont="1" applyFill="1" applyBorder="1" applyAlignment="1" applyProtection="1">
      <alignment horizontal="center" vertical="top"/>
    </xf>
    <xf numFmtId="0" fontId="9" fillId="0" borderId="9" xfId="8" applyFont="1" applyFill="1" applyBorder="1" applyAlignment="1" applyProtection="1">
      <alignment horizontal="center" vertical="top" wrapText="1"/>
    </xf>
    <xf numFmtId="4" fontId="4" fillId="0" borderId="12" xfId="8" applyNumberFormat="1" applyFont="1" applyFill="1" applyBorder="1" applyAlignment="1" applyProtection="1">
      <alignment vertical="top"/>
      <protection locked="0"/>
    </xf>
    <xf numFmtId="4" fontId="4" fillId="0" borderId="14" xfId="8" applyNumberFormat="1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12" xfId="8" applyNumberFormat="1" applyFont="1" applyFill="1" applyBorder="1" applyAlignment="1" applyProtection="1">
      <alignment vertical="top"/>
      <protection locked="0"/>
    </xf>
    <xf numFmtId="4" fontId="8" fillId="0" borderId="14" xfId="8" applyNumberFormat="1" applyFont="1" applyFill="1" applyBorder="1" applyAlignment="1" applyProtection="1">
      <alignment vertical="top"/>
      <protection locked="0"/>
    </xf>
    <xf numFmtId="4" fontId="9" fillId="0" borderId="14" xfId="8" applyNumberFormat="1" applyFont="1" applyFill="1" applyBorder="1" applyAlignment="1" applyProtection="1">
      <alignment vertical="top"/>
      <protection locked="0"/>
    </xf>
    <xf numFmtId="4" fontId="8" fillId="0" borderId="13" xfId="8" applyNumberFormat="1" applyFont="1" applyFill="1" applyBorder="1" applyAlignment="1" applyProtection="1">
      <alignment vertical="top"/>
      <protection locked="0"/>
    </xf>
    <xf numFmtId="0" fontId="8" fillId="0" borderId="11" xfId="8" quotePrefix="1" applyFont="1" applyFill="1" applyBorder="1" applyAlignment="1" applyProtection="1">
      <alignment horizontal="center" vertical="top"/>
      <protection locked="0"/>
    </xf>
    <xf numFmtId="0" fontId="8" fillId="0" borderId="11" xfId="8" applyFont="1" applyFill="1" applyBorder="1" applyAlignment="1" applyProtection="1">
      <alignment vertical="top"/>
      <protection locked="0"/>
    </xf>
    <xf numFmtId="4" fontId="8" fillId="0" borderId="11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0" fontId="4" fillId="0" borderId="5" xfId="8" applyFont="1" applyFill="1" applyBorder="1" applyAlignment="1" applyProtection="1">
      <alignment vertical="top"/>
      <protection locked="0"/>
    </xf>
    <xf numFmtId="0" fontId="8" fillId="0" borderId="5" xfId="8" applyFont="1" applyFill="1" applyBorder="1" applyAlignment="1" applyProtection="1">
      <alignment vertical="top"/>
      <protection locked="0"/>
    </xf>
    <xf numFmtId="0" fontId="8" fillId="0" borderId="4" xfId="8" quotePrefix="1" applyFont="1" applyFill="1" applyBorder="1" applyAlignment="1" applyProtection="1">
      <alignment horizontal="center"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9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0" fontId="0" fillId="0" borderId="5" xfId="8" applyFont="1" applyFill="1" applyBorder="1" applyAlignment="1" applyProtection="1">
      <alignment vertical="top"/>
      <protection locked="0"/>
    </xf>
    <xf numFmtId="0" fontId="9" fillId="0" borderId="5" xfId="8" applyFont="1" applyFill="1" applyBorder="1" applyAlignment="1" applyProtection="1">
      <alignment horizontal="left" vertical="top"/>
    </xf>
    <xf numFmtId="0" fontId="9" fillId="0" borderId="5" xfId="8" applyFont="1" applyFill="1" applyBorder="1" applyAlignment="1" applyProtection="1">
      <alignment vertical="top"/>
    </xf>
    <xf numFmtId="0" fontId="4" fillId="0" borderId="0" xfId="8" applyFont="1" applyFill="1" applyBorder="1" applyAlignment="1" applyProtection="1">
      <alignment vertical="top" wrapText="1"/>
      <protection locked="0"/>
    </xf>
    <xf numFmtId="0" fontId="8" fillId="0" borderId="0" xfId="8" applyFont="1" applyFill="1" applyBorder="1" applyAlignment="1" applyProtection="1">
      <alignment vertical="top" wrapText="1"/>
      <protection locked="0"/>
    </xf>
    <xf numFmtId="49" fontId="13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8" fillId="0" borderId="0" xfId="9" applyFont="1" applyAlignment="1" applyProtection="1">
      <alignment horizontal="center" vertical="top" wrapText="1"/>
      <protection locked="0"/>
    </xf>
    <xf numFmtId="0" fontId="8" fillId="0" borderId="0" xfId="9" applyFont="1" applyAlignment="1" applyProtection="1">
      <alignment vertical="top" wrapText="1"/>
      <protection locked="0"/>
    </xf>
    <xf numFmtId="4" fontId="8" fillId="0" borderId="0" xfId="9" applyNumberFormat="1" applyFont="1" applyAlignment="1" applyProtection="1">
      <alignment vertical="top"/>
      <protection locked="0"/>
    </xf>
    <xf numFmtId="4" fontId="8" fillId="0" borderId="0" xfId="9" applyNumberFormat="1" applyFont="1" applyAlignment="1" applyProtection="1">
      <alignment horizontal="center" vertical="top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0" borderId="5" xfId="8" applyFont="1" applyFill="1" applyBorder="1" applyAlignment="1" applyProtection="1">
      <alignment horizontal="left" vertical="top" wrapText="1"/>
    </xf>
    <xf numFmtId="0" fontId="9" fillId="0" borderId="2" xfId="8" applyFont="1" applyFill="1" applyBorder="1" applyAlignment="1" applyProtection="1">
      <alignment horizontal="left" vertical="top" wrapText="1"/>
    </xf>
    <xf numFmtId="0" fontId="9" fillId="2" borderId="8" xfId="8" applyFont="1" applyFill="1" applyBorder="1" applyAlignment="1" applyProtection="1">
      <alignment horizontal="center" vertical="center" wrapText="1"/>
      <protection locked="0"/>
    </xf>
    <xf numFmtId="0" fontId="9" fillId="2" borderId="9" xfId="8" applyFont="1" applyFill="1" applyBorder="1" applyAlignment="1" applyProtection="1">
      <alignment horizontal="center" vertical="center" wrapText="1"/>
      <protection locked="0"/>
    </xf>
    <xf numFmtId="0" fontId="9" fillId="2" borderId="10" xfId="8" applyFont="1" applyFill="1" applyBorder="1" applyAlignment="1" applyProtection="1">
      <alignment horizontal="center" vertical="center" wrapText="1"/>
      <protection locked="0"/>
    </xf>
    <xf numFmtId="0" fontId="9" fillId="2" borderId="4" xfId="8" applyFont="1" applyFill="1" applyBorder="1" applyAlignment="1">
      <alignment horizontal="center" vertical="center"/>
    </xf>
    <xf numFmtId="0" fontId="9" fillId="2" borderId="1" xfId="8" applyFont="1" applyFill="1" applyBorder="1" applyAlignment="1">
      <alignment horizontal="center" vertical="center"/>
    </xf>
    <xf numFmtId="0" fontId="9" fillId="2" borderId="5" xfId="8" applyFont="1" applyFill="1" applyBorder="1" applyAlignment="1">
      <alignment horizontal="center" vertical="center"/>
    </xf>
    <xf numFmtId="0" fontId="9" fillId="2" borderId="2" xfId="8" applyFont="1" applyFill="1" applyBorder="1" applyAlignment="1">
      <alignment horizontal="center" vertical="center"/>
    </xf>
    <xf numFmtId="0" fontId="9" fillId="2" borderId="6" xfId="8" applyFont="1" applyFill="1" applyBorder="1" applyAlignment="1">
      <alignment horizontal="center" vertical="center"/>
    </xf>
    <xf numFmtId="0" fontId="9" fillId="2" borderId="3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 wrapText="1"/>
    </xf>
    <xf numFmtId="0" fontId="9" fillId="2" borderId="1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1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</cellXfs>
  <cellStyles count="66">
    <cellStyle name="=C:\WINNT\SYSTEM32\COMMAND.COM" xfId="1"/>
    <cellStyle name="Euro" xfId="2"/>
    <cellStyle name="Millares 2" xfId="3"/>
    <cellStyle name="Millares 2 2" xfId="4"/>
    <cellStyle name="Millares 2 2 2" xfId="51"/>
    <cellStyle name="Millares 2 2 3" xfId="43"/>
    <cellStyle name="Millares 2 2 4" xfId="59"/>
    <cellStyle name="Millares 2 2 5" xfId="35"/>
    <cellStyle name="Millares 2 2 6" xfId="27"/>
    <cellStyle name="Millares 2 2 7" xfId="19"/>
    <cellStyle name="Millares 2 3" xfId="5"/>
    <cellStyle name="Millares 2 3 2" xfId="52"/>
    <cellStyle name="Millares 2 3 3" xfId="44"/>
    <cellStyle name="Millares 2 3 4" xfId="60"/>
    <cellStyle name="Millares 2 3 5" xfId="36"/>
    <cellStyle name="Millares 2 3 6" xfId="28"/>
    <cellStyle name="Millares 2 3 7" xfId="20"/>
    <cellStyle name="Millares 2 4" xfId="50"/>
    <cellStyle name="Millares 2 5" xfId="42"/>
    <cellStyle name="Millares 2 6" xfId="58"/>
    <cellStyle name="Millares 2 7" xfId="34"/>
    <cellStyle name="Millares 2 8" xfId="26"/>
    <cellStyle name="Millares 2 9" xfId="18"/>
    <cellStyle name="Millares 3" xfId="6"/>
    <cellStyle name="Millares 3 2" xfId="53"/>
    <cellStyle name="Millares 3 3" xfId="45"/>
    <cellStyle name="Millares 3 4" xfId="61"/>
    <cellStyle name="Millares 3 5" xfId="37"/>
    <cellStyle name="Millares 3 6" xfId="29"/>
    <cellStyle name="Millares 3 7" xfId="21"/>
    <cellStyle name="Moneda 2" xfId="7"/>
    <cellStyle name="Moneda 2 2" xfId="54"/>
    <cellStyle name="Moneda 2 3" xfId="46"/>
    <cellStyle name="Moneda 2 4" xfId="62"/>
    <cellStyle name="Moneda 2 5" xfId="38"/>
    <cellStyle name="Moneda 2 6" xfId="30"/>
    <cellStyle name="Moneda 2 7" xfId="22"/>
    <cellStyle name="Normal" xfId="0" builtinId="0"/>
    <cellStyle name="Normal 2" xfId="8"/>
    <cellStyle name="Normal 2 2" xfId="9"/>
    <cellStyle name="Normal 2 3" xfId="55"/>
    <cellStyle name="Normal 2 4" xfId="47"/>
    <cellStyle name="Normal 2 5" xfId="63"/>
    <cellStyle name="Normal 2 6" xfId="39"/>
    <cellStyle name="Normal 2 7" xfId="31"/>
    <cellStyle name="Normal 2 8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57"/>
    <cellStyle name="Normal 6 2 3" xfId="49"/>
    <cellStyle name="Normal 6 2 4" xfId="65"/>
    <cellStyle name="Normal 6 2 5" xfId="41"/>
    <cellStyle name="Normal 6 2 6" xfId="33"/>
    <cellStyle name="Normal 6 2 7" xfId="25"/>
    <cellStyle name="Normal 6 3" xfId="56"/>
    <cellStyle name="Normal 6 4" xfId="48"/>
    <cellStyle name="Normal 6 5" xfId="64"/>
    <cellStyle name="Normal 6 6" xfId="40"/>
    <cellStyle name="Normal 6 7" xfId="32"/>
    <cellStyle name="Normal 6 8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1142999</xdr:colOff>
      <xdr:row>0</xdr:row>
      <xdr:rowOff>619125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47774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showGridLines="0" tabSelected="1" view="pageBreakPreview" topLeftCell="A31" zoomScaleNormal="100" zoomScaleSheetLayoutView="100" workbookViewId="0">
      <selection activeCell="D61" sqref="D61"/>
    </sheetView>
  </sheetViews>
  <sheetFormatPr baseColWidth="10" defaultColWidth="12" defaultRowHeight="11.25" x14ac:dyDescent="0.2"/>
  <cols>
    <col min="1" max="1" width="1.83203125" style="2" customWidth="1"/>
    <col min="2" max="2" width="72.83203125" style="2" customWidth="1"/>
    <col min="3" max="8" width="25.83203125" style="2" customWidth="1"/>
    <col min="9" max="16384" width="12" style="2"/>
  </cols>
  <sheetData>
    <row r="1" spans="1:9" s="3" customFormat="1" ht="51.75" customHeight="1" x14ac:dyDescent="0.2">
      <c r="A1" s="54" t="s">
        <v>50</v>
      </c>
      <c r="B1" s="55"/>
      <c r="C1" s="55"/>
      <c r="D1" s="55"/>
      <c r="E1" s="55"/>
      <c r="F1" s="55"/>
      <c r="G1" s="55"/>
      <c r="H1" s="56"/>
    </row>
    <row r="2" spans="1:9" s="3" customFormat="1" x14ac:dyDescent="0.2">
      <c r="A2" s="57" t="s">
        <v>14</v>
      </c>
      <c r="B2" s="58"/>
      <c r="C2" s="55" t="s">
        <v>22</v>
      </c>
      <c r="D2" s="55"/>
      <c r="E2" s="55"/>
      <c r="F2" s="55"/>
      <c r="G2" s="55"/>
      <c r="H2" s="63" t="s">
        <v>19</v>
      </c>
    </row>
    <row r="3" spans="1:9" s="1" customFormat="1" ht="24.95" customHeight="1" x14ac:dyDescent="0.2">
      <c r="A3" s="59"/>
      <c r="B3" s="60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64"/>
    </row>
    <row r="4" spans="1:9" s="1" customFormat="1" x14ac:dyDescent="0.2">
      <c r="A4" s="61"/>
      <c r="B4" s="62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3"/>
      <c r="B5" s="43" t="s">
        <v>0</v>
      </c>
      <c r="C5" s="21">
        <v>80622.38</v>
      </c>
      <c r="D5" s="21">
        <v>-29448.38</v>
      </c>
      <c r="E5" s="21">
        <f>C5+D5</f>
        <v>51174</v>
      </c>
      <c r="F5" s="21">
        <v>51174</v>
      </c>
      <c r="G5" s="21">
        <v>51174</v>
      </c>
      <c r="H5" s="21">
        <f>G5-C5</f>
        <v>-29448.380000000005</v>
      </c>
      <c r="I5" s="45" t="s">
        <v>37</v>
      </c>
    </row>
    <row r="6" spans="1:9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  <c r="I6" s="45" t="s">
        <v>47</v>
      </c>
    </row>
    <row r="7" spans="1:9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  <c r="I7" s="45" t="s">
        <v>38</v>
      </c>
    </row>
    <row r="8" spans="1:9" x14ac:dyDescent="0.2">
      <c r="A8" s="33"/>
      <c r="B8" s="43" t="s">
        <v>3</v>
      </c>
      <c r="C8" s="22">
        <v>62403.17</v>
      </c>
      <c r="D8" s="22">
        <v>-28637.89</v>
      </c>
      <c r="E8" s="22">
        <f t="shared" si="0"/>
        <v>33765.279999999999</v>
      </c>
      <c r="F8" s="22">
        <v>33765.279999999999</v>
      </c>
      <c r="G8" s="22">
        <v>33765.279999999999</v>
      </c>
      <c r="H8" s="22">
        <f t="shared" si="1"/>
        <v>-28637.89</v>
      </c>
      <c r="I8" s="45" t="s">
        <v>39</v>
      </c>
    </row>
    <row r="9" spans="1:9" x14ac:dyDescent="0.2">
      <c r="A9" s="33"/>
      <c r="B9" s="43" t="s">
        <v>4</v>
      </c>
      <c r="C9" s="22">
        <v>49733.73</v>
      </c>
      <c r="D9" s="22">
        <v>80571.399999999994</v>
      </c>
      <c r="E9" s="22">
        <f t="shared" si="0"/>
        <v>130305.13</v>
      </c>
      <c r="F9" s="22">
        <v>210302.73</v>
      </c>
      <c r="G9" s="22">
        <v>130305.13</v>
      </c>
      <c r="H9" s="22">
        <f t="shared" si="1"/>
        <v>80571.399999999994</v>
      </c>
      <c r="I9" s="45" t="s">
        <v>40</v>
      </c>
    </row>
    <row r="10" spans="1:9" x14ac:dyDescent="0.2">
      <c r="A10" s="34"/>
      <c r="B10" s="44" t="s">
        <v>5</v>
      </c>
      <c r="C10" s="22">
        <v>98982.2</v>
      </c>
      <c r="D10" s="22">
        <v>14017.8</v>
      </c>
      <c r="E10" s="22">
        <f t="shared" ref="E10:E13" si="2">C10+D10</f>
        <v>113000</v>
      </c>
      <c r="F10" s="22">
        <v>113000</v>
      </c>
      <c r="G10" s="22">
        <v>113000</v>
      </c>
      <c r="H10" s="22">
        <f t="shared" ref="H10:H13" si="3">G10-C10</f>
        <v>14017.800000000003</v>
      </c>
      <c r="I10" s="45" t="s">
        <v>41</v>
      </c>
    </row>
    <row r="11" spans="1:9" x14ac:dyDescent="0.2">
      <c r="A11" s="40"/>
      <c r="B11" s="43" t="s">
        <v>24</v>
      </c>
      <c r="C11" s="22">
        <v>0</v>
      </c>
      <c r="D11" s="22">
        <v>0</v>
      </c>
      <c r="E11" s="22">
        <f t="shared" si="2"/>
        <v>0</v>
      </c>
      <c r="F11" s="22">
        <v>0</v>
      </c>
      <c r="G11" s="22">
        <v>0</v>
      </c>
      <c r="H11" s="22">
        <f t="shared" si="3"/>
        <v>0</v>
      </c>
      <c r="I11" s="45" t="s">
        <v>42</v>
      </c>
    </row>
    <row r="12" spans="1:9" ht="22.5" x14ac:dyDescent="0.2">
      <c r="A12" s="40"/>
      <c r="B12" s="43" t="s">
        <v>25</v>
      </c>
      <c r="C12" s="22">
        <v>86288989.209999993</v>
      </c>
      <c r="D12" s="22">
        <v>17765841.100000001</v>
      </c>
      <c r="E12" s="22">
        <f t="shared" si="2"/>
        <v>104054830.31</v>
      </c>
      <c r="F12" s="22">
        <v>97737112.040000007</v>
      </c>
      <c r="G12" s="22">
        <v>97817109.640000001</v>
      </c>
      <c r="H12" s="22">
        <f t="shared" si="3"/>
        <v>11528120.430000007</v>
      </c>
      <c r="I12" s="45" t="s">
        <v>43</v>
      </c>
    </row>
    <row r="13" spans="1:9" ht="22.5" x14ac:dyDescent="0.2">
      <c r="A13" s="40"/>
      <c r="B13" s="43" t="s">
        <v>26</v>
      </c>
      <c r="C13" s="22">
        <v>0</v>
      </c>
      <c r="D13" s="22">
        <v>0</v>
      </c>
      <c r="E13" s="22">
        <f t="shared" si="2"/>
        <v>0</v>
      </c>
      <c r="F13" s="22">
        <v>0</v>
      </c>
      <c r="G13" s="22">
        <v>0</v>
      </c>
      <c r="H13" s="22">
        <f t="shared" si="3"/>
        <v>0</v>
      </c>
      <c r="I13" s="45" t="s">
        <v>44</v>
      </c>
    </row>
    <row r="14" spans="1:9" x14ac:dyDescent="0.2">
      <c r="A14" s="33"/>
      <c r="B14" s="43" t="s">
        <v>6</v>
      </c>
      <c r="C14" s="22">
        <v>0</v>
      </c>
      <c r="D14" s="22">
        <v>6850952.9199999999</v>
      </c>
      <c r="E14" s="22">
        <f t="shared" ref="E14" si="4">C14+D14</f>
        <v>6850952.9199999999</v>
      </c>
      <c r="F14" s="22">
        <v>0</v>
      </c>
      <c r="G14" s="22">
        <v>0</v>
      </c>
      <c r="H14" s="22">
        <f t="shared" ref="H14" si="5">G14-C14</f>
        <v>0</v>
      </c>
      <c r="I14" s="45" t="s">
        <v>45</v>
      </c>
    </row>
    <row r="15" spans="1:9" x14ac:dyDescent="0.2">
      <c r="A15" s="33"/>
      <c r="C15" s="13"/>
      <c r="D15" s="13"/>
      <c r="E15" s="13"/>
      <c r="F15" s="13"/>
      <c r="G15" s="13"/>
      <c r="H15" s="13"/>
      <c r="I15" s="45" t="s">
        <v>46</v>
      </c>
    </row>
    <row r="16" spans="1:9" x14ac:dyDescent="0.2">
      <c r="A16" s="9"/>
      <c r="B16" s="10" t="s">
        <v>13</v>
      </c>
      <c r="C16" s="23">
        <f>SUM(C5:C14)</f>
        <v>86580730.689999998</v>
      </c>
      <c r="D16" s="23">
        <f t="shared" ref="D16:H16" si="6">SUM(D5:D14)</f>
        <v>24653296.950000003</v>
      </c>
      <c r="E16" s="23">
        <f t="shared" si="6"/>
        <v>111234027.64</v>
      </c>
      <c r="F16" s="23">
        <f t="shared" si="6"/>
        <v>98145354.050000012</v>
      </c>
      <c r="G16" s="11">
        <f t="shared" si="6"/>
        <v>98145354.049999997</v>
      </c>
      <c r="H16" s="12">
        <f t="shared" si="6"/>
        <v>11564623.360000007</v>
      </c>
      <c r="I16" s="45" t="s">
        <v>46</v>
      </c>
    </row>
    <row r="17" spans="1:9" x14ac:dyDescent="0.2">
      <c r="A17" s="35"/>
      <c r="B17" s="29"/>
      <c r="C17" s="30"/>
      <c r="D17" s="30"/>
      <c r="E17" s="36"/>
      <c r="F17" s="31" t="s">
        <v>21</v>
      </c>
      <c r="G17" s="37"/>
      <c r="H17" s="27"/>
      <c r="I17" s="45" t="s">
        <v>46</v>
      </c>
    </row>
    <row r="18" spans="1:9" x14ac:dyDescent="0.2">
      <c r="A18" s="65" t="s">
        <v>23</v>
      </c>
      <c r="B18" s="66"/>
      <c r="C18" s="55" t="s">
        <v>22</v>
      </c>
      <c r="D18" s="55"/>
      <c r="E18" s="55"/>
      <c r="F18" s="55"/>
      <c r="G18" s="55"/>
      <c r="H18" s="63" t="s">
        <v>19</v>
      </c>
      <c r="I18" s="45" t="s">
        <v>46</v>
      </c>
    </row>
    <row r="19" spans="1:9" ht="22.5" x14ac:dyDescent="0.2">
      <c r="A19" s="67"/>
      <c r="B19" s="68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64"/>
      <c r="I19" s="45" t="s">
        <v>46</v>
      </c>
    </row>
    <row r="20" spans="1:9" x14ac:dyDescent="0.2">
      <c r="A20" s="69"/>
      <c r="B20" s="70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45" t="s">
        <v>46</v>
      </c>
    </row>
    <row r="21" spans="1:9" x14ac:dyDescent="0.2">
      <c r="A21" s="41" t="s">
        <v>27</v>
      </c>
      <c r="B21" s="15"/>
      <c r="C21" s="24">
        <f t="shared" ref="C21:H21" si="7">SUM(C22+C23+C24+C25+C26+C27+C28+C29)</f>
        <v>86580730.689999998</v>
      </c>
      <c r="D21" s="24">
        <f t="shared" si="7"/>
        <v>17802344.030000001</v>
      </c>
      <c r="E21" s="24">
        <f t="shared" si="7"/>
        <v>104383074.72</v>
      </c>
      <c r="F21" s="24">
        <f t="shared" si="7"/>
        <v>98145354.050000012</v>
      </c>
      <c r="G21" s="24">
        <f t="shared" si="7"/>
        <v>98145354.049999997</v>
      </c>
      <c r="H21" s="24">
        <f t="shared" si="7"/>
        <v>11564623.360000007</v>
      </c>
      <c r="I21" s="45" t="s">
        <v>46</v>
      </c>
    </row>
    <row r="22" spans="1:9" x14ac:dyDescent="0.2">
      <c r="A22" s="16"/>
      <c r="B22" s="17" t="s">
        <v>0</v>
      </c>
      <c r="C22" s="25">
        <v>80622.38</v>
      </c>
      <c r="D22" s="25">
        <v>-29448.38</v>
      </c>
      <c r="E22" s="25">
        <f t="shared" ref="E22:E25" si="8">C22+D22</f>
        <v>51174</v>
      </c>
      <c r="F22" s="25">
        <v>51174</v>
      </c>
      <c r="G22" s="25">
        <v>51174</v>
      </c>
      <c r="H22" s="25">
        <f t="shared" ref="H22:H25" si="9">G22-C22</f>
        <v>-29448.380000000005</v>
      </c>
      <c r="I22" s="45" t="s">
        <v>37</v>
      </c>
    </row>
    <row r="23" spans="1:9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  <c r="I23" s="45" t="s">
        <v>47</v>
      </c>
    </row>
    <row r="24" spans="1:9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  <c r="I24" s="45" t="s">
        <v>38</v>
      </c>
    </row>
    <row r="25" spans="1:9" x14ac:dyDescent="0.2">
      <c r="A25" s="16"/>
      <c r="B25" s="17" t="s">
        <v>3</v>
      </c>
      <c r="C25" s="25">
        <v>62403.17</v>
      </c>
      <c r="D25" s="25">
        <v>-28637.89</v>
      </c>
      <c r="E25" s="25">
        <f t="shared" si="8"/>
        <v>33765.279999999999</v>
      </c>
      <c r="F25" s="25">
        <v>33765.279999999999</v>
      </c>
      <c r="G25" s="25">
        <v>33765.279999999999</v>
      </c>
      <c r="H25" s="25">
        <f t="shared" si="9"/>
        <v>-28637.89</v>
      </c>
      <c r="I25" s="45" t="s">
        <v>39</v>
      </c>
    </row>
    <row r="26" spans="1:9" x14ac:dyDescent="0.2">
      <c r="A26" s="16"/>
      <c r="B26" s="17" t="s">
        <v>28</v>
      </c>
      <c r="C26" s="25">
        <v>49733.73</v>
      </c>
      <c r="D26" s="25">
        <v>80571.399999999994</v>
      </c>
      <c r="E26" s="25">
        <f t="shared" ref="E26" si="10">C26+D26</f>
        <v>130305.13</v>
      </c>
      <c r="F26" s="25">
        <v>210302.73</v>
      </c>
      <c r="G26" s="25">
        <v>130305.13</v>
      </c>
      <c r="H26" s="25">
        <f t="shared" ref="H26" si="11">G26-C26</f>
        <v>80571.399999999994</v>
      </c>
      <c r="I26" s="45" t="s">
        <v>40</v>
      </c>
    </row>
    <row r="27" spans="1:9" x14ac:dyDescent="0.2">
      <c r="A27" s="16"/>
      <c r="B27" s="17" t="s">
        <v>29</v>
      </c>
      <c r="C27" s="25">
        <v>98982.2</v>
      </c>
      <c r="D27" s="25">
        <v>14017.8</v>
      </c>
      <c r="E27" s="25">
        <f t="shared" ref="E27:E29" si="12">C27+D27</f>
        <v>113000</v>
      </c>
      <c r="F27" s="25">
        <v>113000</v>
      </c>
      <c r="G27" s="25">
        <v>113000</v>
      </c>
      <c r="H27" s="25">
        <f t="shared" ref="H27:H29" si="13">G27-C27</f>
        <v>14017.800000000003</v>
      </c>
      <c r="I27" s="45" t="s">
        <v>41</v>
      </c>
    </row>
    <row r="28" spans="1:9" ht="22.5" x14ac:dyDescent="0.2">
      <c r="A28" s="16"/>
      <c r="B28" s="17" t="s">
        <v>30</v>
      </c>
      <c r="C28" s="25">
        <v>86288989.209999993</v>
      </c>
      <c r="D28" s="25">
        <v>17765841.100000001</v>
      </c>
      <c r="E28" s="25">
        <f t="shared" si="12"/>
        <v>104054830.31</v>
      </c>
      <c r="F28" s="25">
        <v>97737112.040000007</v>
      </c>
      <c r="G28" s="25">
        <v>97817109.640000001</v>
      </c>
      <c r="H28" s="25">
        <f t="shared" si="13"/>
        <v>11528120.430000007</v>
      </c>
      <c r="I28" s="45" t="s">
        <v>43</v>
      </c>
    </row>
    <row r="29" spans="1:9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  <c r="I29" s="45" t="s">
        <v>44</v>
      </c>
    </row>
    <row r="30" spans="1:9" x14ac:dyDescent="0.2">
      <c r="A30" s="16"/>
      <c r="B30" s="17"/>
      <c r="C30" s="25"/>
      <c r="D30" s="25"/>
      <c r="E30" s="25"/>
      <c r="F30" s="25"/>
      <c r="G30" s="25"/>
      <c r="H30" s="25"/>
      <c r="I30" s="45" t="s">
        <v>46</v>
      </c>
    </row>
    <row r="31" spans="1:9" ht="41.25" customHeight="1" x14ac:dyDescent="0.2">
      <c r="A31" s="52" t="s">
        <v>48</v>
      </c>
      <c r="B31" s="53"/>
      <c r="C31" s="26">
        <f t="shared" ref="C31:H31" si="14">SUM(C32:C35)</f>
        <v>0</v>
      </c>
      <c r="D31" s="26">
        <f t="shared" si="14"/>
        <v>0</v>
      </c>
      <c r="E31" s="26">
        <f t="shared" si="14"/>
        <v>0</v>
      </c>
      <c r="F31" s="26">
        <f t="shared" si="14"/>
        <v>0</v>
      </c>
      <c r="G31" s="26">
        <f t="shared" si="14"/>
        <v>0</v>
      </c>
      <c r="H31" s="26">
        <f t="shared" si="14"/>
        <v>0</v>
      </c>
      <c r="I31" s="45" t="s">
        <v>46</v>
      </c>
    </row>
    <row r="32" spans="1:9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  <c r="I32" s="45" t="s">
        <v>47</v>
      </c>
    </row>
    <row r="33" spans="1:9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  <c r="I33" s="45" t="s">
        <v>40</v>
      </c>
    </row>
    <row r="34" spans="1:9" x14ac:dyDescent="0.2">
      <c r="A34" s="16"/>
      <c r="B34" s="17" t="s">
        <v>32</v>
      </c>
      <c r="C34" s="25">
        <v>0</v>
      </c>
      <c r="D34" s="25">
        <v>0</v>
      </c>
      <c r="E34" s="25">
        <f>C34+D34</f>
        <v>0</v>
      </c>
      <c r="F34" s="25">
        <v>0</v>
      </c>
      <c r="G34" s="25">
        <v>0</v>
      </c>
      <c r="H34" s="25">
        <f t="shared" si="15"/>
        <v>0</v>
      </c>
      <c r="I34" s="45" t="s">
        <v>42</v>
      </c>
    </row>
    <row r="35" spans="1:9" ht="22.5" x14ac:dyDescent="0.2">
      <c r="A35" s="16"/>
      <c r="B35" s="17" t="s">
        <v>26</v>
      </c>
      <c r="C35" s="25">
        <v>0</v>
      </c>
      <c r="D35" s="25">
        <v>0</v>
      </c>
      <c r="E35" s="25">
        <f>C35+D35</f>
        <v>0</v>
      </c>
      <c r="F35" s="25">
        <v>0</v>
      </c>
      <c r="G35" s="25">
        <v>0</v>
      </c>
      <c r="H35" s="25">
        <f t="shared" ref="H35" si="16">G35-C35</f>
        <v>0</v>
      </c>
      <c r="I35" s="45" t="s">
        <v>44</v>
      </c>
    </row>
    <row r="36" spans="1:9" x14ac:dyDescent="0.2">
      <c r="A36" s="16"/>
      <c r="B36" s="17"/>
      <c r="C36" s="25"/>
      <c r="D36" s="25"/>
      <c r="E36" s="25"/>
      <c r="F36" s="25"/>
      <c r="G36" s="25"/>
      <c r="H36" s="25"/>
      <c r="I36" s="45" t="s">
        <v>46</v>
      </c>
    </row>
    <row r="37" spans="1:9" x14ac:dyDescent="0.2">
      <c r="A37" s="42" t="s">
        <v>33</v>
      </c>
      <c r="B37" s="18"/>
      <c r="C37" s="26">
        <f t="shared" ref="C37:H37" si="17">SUM(C38)</f>
        <v>0</v>
      </c>
      <c r="D37" s="26">
        <f t="shared" si="17"/>
        <v>6850952.9199999999</v>
      </c>
      <c r="E37" s="26">
        <f t="shared" si="17"/>
        <v>6850952.9199999999</v>
      </c>
      <c r="F37" s="26">
        <f t="shared" si="17"/>
        <v>0</v>
      </c>
      <c r="G37" s="26">
        <f t="shared" si="17"/>
        <v>0</v>
      </c>
      <c r="H37" s="26">
        <f t="shared" si="17"/>
        <v>0</v>
      </c>
      <c r="I37" s="45" t="s">
        <v>46</v>
      </c>
    </row>
    <row r="38" spans="1:9" x14ac:dyDescent="0.2">
      <c r="A38" s="14"/>
      <c r="B38" s="17" t="s">
        <v>6</v>
      </c>
      <c r="C38" s="25">
        <v>0</v>
      </c>
      <c r="D38" s="25">
        <v>6850952.9199999999</v>
      </c>
      <c r="E38" s="25">
        <f>C38+D38</f>
        <v>6850952.9199999999</v>
      </c>
      <c r="F38" s="25">
        <v>0</v>
      </c>
      <c r="G38" s="25">
        <v>0</v>
      </c>
      <c r="H38" s="25">
        <f>G38-C38</f>
        <v>0</v>
      </c>
      <c r="I38" s="45" t="s">
        <v>45</v>
      </c>
    </row>
    <row r="39" spans="1:9" x14ac:dyDescent="0.2">
      <c r="A39" s="19"/>
      <c r="B39" s="20" t="s">
        <v>13</v>
      </c>
      <c r="C39" s="23">
        <f>SUM(C37+C31+C21)</f>
        <v>86580730.689999998</v>
      </c>
      <c r="D39" s="23">
        <f t="shared" ref="D39:H39" si="18">SUM(D37+D31+D21)</f>
        <v>24653296.950000003</v>
      </c>
      <c r="E39" s="23">
        <f t="shared" si="18"/>
        <v>111234027.64</v>
      </c>
      <c r="F39" s="23">
        <f t="shared" si="18"/>
        <v>98145354.050000012</v>
      </c>
      <c r="G39" s="23">
        <f t="shared" si="18"/>
        <v>98145354.049999997</v>
      </c>
      <c r="H39" s="12">
        <f t="shared" si="18"/>
        <v>11564623.360000007</v>
      </c>
      <c r="I39" s="45" t="s">
        <v>46</v>
      </c>
    </row>
    <row r="40" spans="1:9" x14ac:dyDescent="0.2">
      <c r="A40" s="28"/>
      <c r="B40" s="29"/>
      <c r="C40" s="30"/>
      <c r="D40" s="30"/>
      <c r="E40" s="30"/>
      <c r="F40" s="31" t="s">
        <v>21</v>
      </c>
      <c r="G40" s="32"/>
      <c r="H40" s="27"/>
      <c r="I40" s="45" t="s">
        <v>46</v>
      </c>
    </row>
    <row r="41" spans="1:9" x14ac:dyDescent="0.2">
      <c r="B41" s="46" t="s">
        <v>49</v>
      </c>
    </row>
    <row r="42" spans="1:9" ht="22.5" x14ac:dyDescent="0.2">
      <c r="B42" s="38" t="s">
        <v>34</v>
      </c>
    </row>
    <row r="43" spans="1:9" x14ac:dyDescent="0.2">
      <c r="B43" s="39" t="s">
        <v>35</v>
      </c>
    </row>
    <row r="44" spans="1:9" ht="30.75" customHeight="1" x14ac:dyDescent="0.2">
      <c r="B44" s="51" t="s">
        <v>36</v>
      </c>
      <c r="C44" s="51"/>
      <c r="D44" s="51"/>
      <c r="E44" s="51"/>
      <c r="F44" s="51"/>
      <c r="G44" s="51"/>
      <c r="H44" s="51"/>
    </row>
    <row r="54" spans="2:8" x14ac:dyDescent="0.2">
      <c r="B54" s="47" t="s">
        <v>51</v>
      </c>
      <c r="C54" s="48"/>
      <c r="D54" s="49"/>
      <c r="E54" s="49"/>
      <c r="F54" s="50" t="s">
        <v>52</v>
      </c>
      <c r="G54" s="50"/>
      <c r="H54" s="50"/>
    </row>
    <row r="55" spans="2:8" x14ac:dyDescent="0.2">
      <c r="B55" s="47" t="s">
        <v>53</v>
      </c>
      <c r="C55" s="48"/>
      <c r="D55" s="49"/>
      <c r="E55" s="49"/>
      <c r="F55" s="50" t="s">
        <v>54</v>
      </c>
      <c r="G55" s="50"/>
      <c r="H55" s="50"/>
    </row>
  </sheetData>
  <sheetProtection formatCells="0" formatColumns="0" formatRows="0" insertRows="0" autoFilter="0"/>
  <mergeCells count="11">
    <mergeCell ref="F54:H54"/>
    <mergeCell ref="F55:H55"/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scale="68" orientation="landscape" r:id="rId1"/>
  <ignoredErrors>
    <ignoredError sqref="C20:G20 C4:G4 I5:I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2023-02-27T17:15:55Z</cp:lastPrinted>
  <dcterms:created xsi:type="dcterms:W3CDTF">2012-12-11T20:48:19Z</dcterms:created>
  <dcterms:modified xsi:type="dcterms:W3CDTF">2023-02-27T17:15:58Z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