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52511"/>
  <fileRecoveryPr autoRecover="0"/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<sst xmlns="http://schemas.openxmlformats.org/spreadsheetml/2006/main" count="66" uniqueCount="65">
  <si>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</si>
  <si>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</si>
  <si>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</si>
  <si>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</si>
  <si>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</si>
  <si>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</si>
  <si>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</si>
  <si>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</si>
  <si>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</si>
  <si>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</si>
  <si>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</si>
  <si>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</si>
  <si>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</si>
  <si>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</si>
  <si>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</si>
  <si>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</si>
  <si>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</si>
  <si>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</si>
  <si>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</si>
  <si>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</si>
  <si>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</si>
  <si>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</si>
  <si>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</si>
  <si>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</si>
  <si>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</si>
  <si>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</si>
  <si>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</si>
  <si>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</si>
  <si>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</si>
  <si>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</si>
  <si>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</si>
  <si>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</si>
  <si>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</si>
  <si>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</si>
  <si>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</si>
  <si>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</si>
  <si>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</si>
  <si>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</si>
  <si>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</si>
  <si>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</si>
  <si>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</si>
  <si>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</si>
  <si>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</si>
  <si>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</si>
  <si>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</si>
  <si>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</si>
  <si>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</si>
  <si>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</si>
  <si>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</si>
  <si>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</si>
  <si>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</si>
  <si>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</si>
  <si>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</si>
  <si>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</si>
  <si>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</si>
  <si>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</si>
  <si>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</si>
  <si>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</si>
  <si>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</si>
  <si>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</si>
  <si>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31 de Diciembre de 2022
(Cifras en Pesos)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</si>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</sst>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16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3" fontId="5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5" fillId="0" borderId="4" xfId="8" applyNumberFormat="1" applyFont="1" applyFill="1" applyBorder="1" applyAlignment="1" applyProtection="1">
      <alignment horizontal="right" vertical="top"/>
      <protection locked="0"/>
    </xf>
    <xf numFmtId="3" fontId="5" fillId="0" borderId="4" xfId="16" applyNumberFormat="1" applyFont="1" applyFill="1" applyBorder="1" applyAlignment="1" applyProtection="1">
      <alignment horizontal="center" vertical="top"/>
      <protection locked="0"/>
    </xf>
    <xf numFmtId="3" fontId="5" fillId="0" borderId="4" xfId="8" applyNumberFormat="1" applyFont="1" applyFill="1" applyBorder="1" applyAlignment="1" applyProtection="1">
      <alignment horizontal="center" vertical="top"/>
      <protection locked="0"/>
    </xf>
    <xf numFmtId="3" fontId="4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63">
    <cellStyle name="Euro" xfId="1"/>
    <cellStyle name="Millares 2" xfId="2"/>
    <cellStyle name="Millares 2 2" xfId="3"/>
    <cellStyle name="Millares 2 2 2" xfId="46"/>
    <cellStyle name="Millares 2 2 3" xfId="55"/>
    <cellStyle name="Millares 2 2 4" xfId="37"/>
    <cellStyle name="Millares 2 2 5" xfId="28"/>
    <cellStyle name="Millares 2 2 6" xfId="18"/>
    <cellStyle name="Millares 2 3" xfId="4"/>
    <cellStyle name="Millares 2 3 2" xfId="47"/>
    <cellStyle name="Millares 2 3 3" xfId="56"/>
    <cellStyle name="Millares 2 3 4" xfId="38"/>
    <cellStyle name="Millares 2 3 5" xfId="29"/>
    <cellStyle name="Millares 2 3 6" xfId="19"/>
    <cellStyle name="Millares 2 4" xfId="16"/>
    <cellStyle name="Millares 2 4 2" xfId="45"/>
    <cellStyle name="Millares 2 4 3" xfId="26"/>
    <cellStyle name="Millares 2 5" xfId="54"/>
    <cellStyle name="Millares 2 6" xfId="36"/>
    <cellStyle name="Millares 2 7" xfId="27"/>
    <cellStyle name="Millares 2 8" xfId="17"/>
    <cellStyle name="Millares 3" xfId="5"/>
    <cellStyle name="Millares 3 2" xfId="48"/>
    <cellStyle name="Millares 3 3" xfId="57"/>
    <cellStyle name="Millares 3 4" xfId="39"/>
    <cellStyle name="Millares 3 5" xfId="30"/>
    <cellStyle name="Millares 3 6" xfId="20"/>
    <cellStyle name="Moneda 2" xfId="6"/>
    <cellStyle name="Moneda 2 2" xfId="49"/>
    <cellStyle name="Moneda 2 3" xfId="58"/>
    <cellStyle name="Moneda 2 4" xfId="40"/>
    <cellStyle name="Moneda 2 5" xfId="31"/>
    <cellStyle name="Moneda 2 6" xfId="21"/>
    <cellStyle name="Normal" xfId="0" builtinId="0"/>
    <cellStyle name="Normal 2" xfId="7"/>
    <cellStyle name="Normal 2 2" xfId="8"/>
    <cellStyle name="Normal 2 3" xfId="50"/>
    <cellStyle name="Normal 2 4" xfId="59"/>
    <cellStyle name="Normal 2 5" xfId="41"/>
    <cellStyle name="Normal 2 6" xfId="32"/>
    <cellStyle name="Normal 2 7" xfId="22"/>
    <cellStyle name="Normal 3" xfId="9"/>
    <cellStyle name="Normal 3 2" xfId="51"/>
    <cellStyle name="Normal 3 3" xfId="60"/>
    <cellStyle name="Normal 3 4" xfId="42"/>
    <cellStyle name="Normal 3 5" xfId="33"/>
    <cellStyle name="Normal 3 6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53"/>
    <cellStyle name="Normal 6 2 3" xfId="62"/>
    <cellStyle name="Normal 6 2 4" xfId="44"/>
    <cellStyle name="Normal 6 2 5" xfId="35"/>
    <cellStyle name="Normal 6 2 6" xfId="25"/>
    <cellStyle name="Normal 6 3" xfId="52"/>
    <cellStyle name="Normal 6 4" xfId="61"/>
    <cellStyle name="Normal 6 5" xfId="43"/>
    <cellStyle name="Normal 6 6" xfId="34"/>
    <cellStyle name="Normal 6 7" xfId="24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952500</xdr:colOff>
      <xdr:row>0</xdr:row>
      <xdr:rowOff>628650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tabSelected="1" view="pageBreakPreview" zoomScaleNormal="100" zoomScaleSheetLayoutView="100" workbookViewId="0">
      <selection activeCell="H61" sqref="H6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51" customHeight="1" x14ac:dyDescent="0.2">
      <c r="A1" s="31" t="s">
        <v>60</v>
      </c>
      <c r="B1" s="32"/>
      <c r="C1" s="32"/>
      <c r="D1" s="32"/>
      <c r="E1" s="32"/>
      <c r="F1" s="33"/>
    </row>
    <row r="2" spans="1:6" x14ac:dyDescent="0.2">
      <c r="A2" s="5" t="s">
        <v>51</v>
      </c>
      <c r="B2" s="5">
        <v>2022</v>
      </c>
      <c r="C2" s="5">
        <v>2021</v>
      </c>
      <c r="D2" s="5" t="s">
        <v>51</v>
      </c>
      <c r="E2" s="5">
        <v>2022</v>
      </c>
      <c r="F2" s="5">
        <v>2021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15740689.789999999</v>
      </c>
      <c r="C5" s="20">
        <v>10297410.77</v>
      </c>
      <c r="D5" s="9" t="s">
        <v>36</v>
      </c>
      <c r="E5" s="20">
        <v>4748700.79</v>
      </c>
      <c r="F5" s="23">
        <v>4414175.68</v>
      </c>
    </row>
    <row r="6" spans="1:6" x14ac:dyDescent="0.2">
      <c r="A6" s="9" t="s">
        <v>23</v>
      </c>
      <c r="B6" s="20">
        <v>2330989.7000000002</v>
      </c>
      <c r="C6" s="20">
        <v>2266044.85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4987287.41</v>
      </c>
      <c r="C7" s="20">
        <v>1297544.02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2.5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23058966.899999999</v>
      </c>
      <c r="C13" s="22">
        <f>SUM(C5:C11)</f>
        <v>13860999.639999999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4748700.79</v>
      </c>
      <c r="F14" s="27">
        <f>SUM(F5:F12)</f>
        <v>4414175.68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-963755.72</v>
      </c>
      <c r="C16" s="20">
        <v>-963755.72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166632772.55000001</v>
      </c>
      <c r="C18" s="20">
        <v>143075494.09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23491790.829999998</v>
      </c>
      <c r="C19" s="20">
        <v>21528155.670000002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112810</v>
      </c>
      <c r="C20" s="20">
        <v>112810</v>
      </c>
      <c r="D20" s="9" t="s">
        <v>41</v>
      </c>
      <c r="E20" s="20">
        <v>0</v>
      </c>
      <c r="F20" s="23">
        <v>0</v>
      </c>
    </row>
    <row r="21" spans="1:6" ht="22.5" x14ac:dyDescent="0.2">
      <c r="A21" s="9" t="s">
        <v>33</v>
      </c>
      <c r="B21" s="20">
        <v>-13116900.109999999</v>
      </c>
      <c r="C21" s="20">
        <v>-11751268.34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4687856.9000000004</v>
      </c>
      <c r="C22" s="20">
        <v>4417850.88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180844574.45000002</v>
      </c>
      <c r="C26" s="22">
        <f>SUM(C16:C24)</f>
        <v>156419286.58000001</v>
      </c>
      <c r="D26" s="12" t="s">
        <v>50</v>
      </c>
      <c r="E26" s="22">
        <f>SUM(E24+E14)</f>
        <v>4748700.79</v>
      </c>
      <c r="F26" s="27">
        <f>SUM(F14+F24)</f>
        <v>4414175.68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203903541.35000002</v>
      </c>
      <c r="C28" s="22">
        <f>C13+C26</f>
        <v>170280286.22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6580631.9400000004</v>
      </c>
      <c r="F30" s="27">
        <f>SUM(F31:F33)</f>
        <v>6580631.9400000004</v>
      </c>
    </row>
    <row r="31" spans="1:6" x14ac:dyDescent="0.2">
      <c r="A31" s="16"/>
      <c r="B31" s="14"/>
      <c r="C31" s="15"/>
      <c r="D31" s="9" t="s">
        <v>2</v>
      </c>
      <c r="E31" s="20">
        <v>5769441.9400000004</v>
      </c>
      <c r="F31" s="23">
        <v>5769441.9400000004</v>
      </c>
    </row>
    <row r="32" spans="1:6" x14ac:dyDescent="0.2">
      <c r="A32" s="16"/>
      <c r="B32" s="14"/>
      <c r="C32" s="15"/>
      <c r="D32" s="9" t="s">
        <v>13</v>
      </c>
      <c r="E32" s="20">
        <v>811190</v>
      </c>
      <c r="F32" s="23">
        <v>811190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192574208.62</v>
      </c>
      <c r="F35" s="27">
        <f>SUM(F36:F40)</f>
        <v>159285478.59999999</v>
      </c>
    </row>
    <row r="36" spans="1:6" x14ac:dyDescent="0.2">
      <c r="A36" s="16"/>
      <c r="B36" s="14"/>
      <c r="C36" s="15"/>
      <c r="D36" s="9" t="s">
        <v>46</v>
      </c>
      <c r="E36" s="20">
        <v>33199220.969999999</v>
      </c>
      <c r="F36" s="23">
        <v>25930530.09</v>
      </c>
    </row>
    <row r="37" spans="1:6" x14ac:dyDescent="0.2">
      <c r="A37" s="16"/>
      <c r="B37" s="14"/>
      <c r="C37" s="15"/>
      <c r="D37" s="9" t="s">
        <v>14</v>
      </c>
      <c r="E37" s="20">
        <v>158283252.65000001</v>
      </c>
      <c r="F37" s="23">
        <v>132263213.51000001</v>
      </c>
    </row>
    <row r="38" spans="1:6" x14ac:dyDescent="0.2">
      <c r="A38" s="16"/>
      <c r="B38" s="14"/>
      <c r="C38" s="15"/>
      <c r="D38" s="9" t="s">
        <v>3</v>
      </c>
      <c r="E38" s="20">
        <v>1091735</v>
      </c>
      <c r="F38" s="23">
        <v>1091735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2.5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199154840.56</v>
      </c>
      <c r="F46" s="27">
        <f>SUM(F42+F35+F30)</f>
        <v>165866110.53999999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203903541.34999999</v>
      </c>
      <c r="F48" s="22">
        <f>F46+F26</f>
        <v>170280286.22</v>
      </c>
    </row>
    <row r="49" spans="1:6" x14ac:dyDescent="0.2">
      <c r="A49" s="13"/>
      <c r="B49" s="14"/>
      <c r="C49" s="14"/>
      <c r="D49" s="18"/>
      <c r="E49" s="15"/>
      <c r="F49" s="15"/>
    </row>
    <row r="51" spans="1:6" ht="12.75" x14ac:dyDescent="0.2">
      <c r="A51" s="19" t="s">
        <v>59</v>
      </c>
    </row>
    <row r="59" spans="1:6" ht="12.75" x14ac:dyDescent="0.2">
      <c r="A59" s="30" t="s">
        <v>61</v>
      </c>
      <c r="B59" s="28"/>
      <c r="C59" s="29"/>
      <c r="D59" s="29"/>
      <c r="E59" s="34" t="s">
        <v>62</v>
      </c>
      <c r="F59" s="34"/>
    </row>
    <row r="60" spans="1:6" ht="12.75" x14ac:dyDescent="0.2">
      <c r="A60" s="30" t="s">
        <v>63</v>
      </c>
      <c r="B60" s="28"/>
      <c r="C60" s="29"/>
      <c r="D60" s="29"/>
      <c r="E60" s="34" t="s">
        <v>64</v>
      </c>
      <c r="F60" s="34"/>
    </row>
  </sheetData>
  <sheetProtection formatCells="0" formatColumns="0" formatRows="0" autoFilter="0"/>
  <mergeCells count="3">
    <mergeCell ref="A1:F1"/>
    <mergeCell ref="E59:F59"/>
    <mergeCell ref="E60:F60"/>
  </mergeCells>
  <printOptions horizontalCentered="1"/>
  <pageMargins left="0.59055118110236227" right="0.59055118110236227" top="0.78740157480314965" bottom="0.78740157480314965" header="0" footer="0"/>
  <pageSetup scale="7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2023-02-27T17:06:17Z</cp:lastPrinted>
  <dcterms:created xsi:type="dcterms:W3CDTF">2012-12-11T20:26:08Z</dcterms:created>
  <dcterms:modified xsi:type="dcterms:W3CDTF">2023-02-27T17:06:22Z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